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19" activeTab="0"/>
  </bookViews>
  <sheets>
    <sheet name="院（系、部）工作量汇总" sheetId="1" r:id="rId1"/>
    <sheet name="课程教学统计" sheetId="2" r:id="rId2"/>
    <sheet name="课程教学折合" sheetId="3" r:id="rId3"/>
    <sheet name="实践教学" sheetId="4" r:id="rId4"/>
    <sheet name="实验室管理与开放" sheetId="5" r:id="rId5"/>
    <sheet name="教学基本建设" sheetId="6" r:id="rId6"/>
    <sheet name="科研汇总" sheetId="7" r:id="rId7"/>
    <sheet name="社会服务竞赛汇总" sheetId="8" r:id="rId8"/>
    <sheet name="社会服务其他汇总" sheetId="9" r:id="rId9"/>
    <sheet name="担任行政职务人员" sheetId="10" r:id="rId10"/>
  </sheets>
  <definedNames>
    <definedName name="_xlnm.Print_Area" localSheetId="9">'担任行政职务人员'!$A$1:$H$16</definedName>
    <definedName name="_xlnm.Print_Area" localSheetId="5">'教学基本建设'!$A$1:$H$40</definedName>
    <definedName name="_xlnm.Print_Area" localSheetId="8">'社会服务其他汇总'!$A$1:$P$29</definedName>
    <definedName name="_xlnm.Print_Area" localSheetId="3">'实践教学'!$A$1:$M$31</definedName>
    <definedName name="_xlnm.Print_Area" localSheetId="4">'实验室管理与开放'!$A$1:$I$14</definedName>
  </definedNames>
  <calcPr fullCalcOnLoad="1"/>
</workbook>
</file>

<file path=xl/sharedStrings.xml><?xml version="1.0" encoding="utf-8"?>
<sst xmlns="http://schemas.openxmlformats.org/spreadsheetml/2006/main" count="2041" uniqueCount="387">
  <si>
    <r>
      <t xml:space="preserve">  附表1：2017年</t>
    </r>
    <r>
      <rPr>
        <b/>
        <u val="single"/>
        <sz val="16"/>
        <rFont val="宋体"/>
        <family val="0"/>
      </rPr>
      <t xml:space="preserve"> 生命科学技术学院 </t>
    </r>
    <r>
      <rPr>
        <b/>
        <sz val="16"/>
        <rFont val="宋体"/>
        <family val="0"/>
      </rPr>
      <t xml:space="preserve">院（系、部）工作量汇总   </t>
    </r>
  </si>
  <si>
    <t>教研室/实验室</t>
  </si>
  <si>
    <t>姓名</t>
  </si>
  <si>
    <t>教学工作量</t>
  </si>
  <si>
    <t>科研工作量</t>
  </si>
  <si>
    <t>社会服务工作量</t>
  </si>
  <si>
    <t>担任行政职务专业技术人员年度冲抵工作量</t>
  </si>
  <si>
    <t>汇总</t>
  </si>
  <si>
    <t>课程教学工作量</t>
  </si>
  <si>
    <t>实践教学工作量</t>
  </si>
  <si>
    <t>实验室管理与开放工作量</t>
  </si>
  <si>
    <t>教学基本建设工作量</t>
  </si>
  <si>
    <t>教学工作量汇总</t>
  </si>
  <si>
    <t>竞赛</t>
  </si>
  <si>
    <t>其他</t>
  </si>
  <si>
    <t>社会服务工作量汇总</t>
  </si>
  <si>
    <t>细胞工程教研室</t>
  </si>
  <si>
    <t>陶娟</t>
  </si>
  <si>
    <t>廉添添</t>
  </si>
  <si>
    <t>王珂</t>
  </si>
  <si>
    <t>李孝敬</t>
  </si>
  <si>
    <t>基因工程教研室</t>
  </si>
  <si>
    <t>石晓卫</t>
  </si>
  <si>
    <t>孙强</t>
  </si>
  <si>
    <t>张靖</t>
  </si>
  <si>
    <t>张婷</t>
  </si>
  <si>
    <t>朱婷</t>
  </si>
  <si>
    <t>赵兴华</t>
  </si>
  <si>
    <t>发酵工程教研室</t>
  </si>
  <si>
    <t>杜晓娜</t>
  </si>
  <si>
    <t>关海燕</t>
  </si>
  <si>
    <t>刘瑞</t>
  </si>
  <si>
    <t>宋小锋</t>
  </si>
  <si>
    <t>胡焕焕</t>
  </si>
  <si>
    <t>李娜</t>
  </si>
  <si>
    <t>生化工程教研室</t>
  </si>
  <si>
    <t>张晗</t>
  </si>
  <si>
    <t>许园园</t>
  </si>
  <si>
    <t>王艳敏</t>
  </si>
  <si>
    <t>郭欣奕</t>
  </si>
  <si>
    <t>刘连</t>
  </si>
  <si>
    <t>周红伟</t>
  </si>
  <si>
    <t>注：1.本表中统计的课程教学工作量指理论课、实验课、实验准备课，统计折合后的；
2.实践教学工作量统计时不再包含实验准备工作量
3.本表是对后面表格的汇总，最后填写。</t>
  </si>
  <si>
    <t>院（系、部）负责人签字（盖章）：</t>
  </si>
  <si>
    <r>
      <t xml:space="preserve">  附表2：2017（上/下）半年</t>
    </r>
    <r>
      <rPr>
        <b/>
        <u val="single"/>
        <sz val="16"/>
        <rFont val="宋体"/>
        <family val="0"/>
      </rPr>
      <t xml:space="preserve"> 生命科学技术学院 </t>
    </r>
    <r>
      <rPr>
        <b/>
        <sz val="16"/>
        <rFont val="宋体"/>
        <family val="0"/>
      </rPr>
      <t>院（系、部）课程教学工作量核算</t>
    </r>
  </si>
  <si>
    <t>上半年/下半年</t>
  </si>
  <si>
    <t>课程名称</t>
  </si>
  <si>
    <t>理论课</t>
  </si>
  <si>
    <t>实验课</t>
  </si>
  <si>
    <t>实验准备工作量</t>
  </si>
  <si>
    <t>专业</t>
  </si>
  <si>
    <t>年级</t>
  </si>
  <si>
    <t>课程周数</t>
  </si>
  <si>
    <t>课程总学时</t>
  </si>
  <si>
    <t>个人上课周数</t>
  </si>
  <si>
    <t>个人总学时</t>
  </si>
  <si>
    <t>授课班别</t>
  </si>
  <si>
    <t>课程类型</t>
  </si>
  <si>
    <t>个人课程授课次数</t>
  </si>
  <si>
    <t>是否个人新开课程</t>
  </si>
  <si>
    <t>是否属有效课</t>
  </si>
  <si>
    <t>教学质量评价</t>
  </si>
  <si>
    <t>个人周学时</t>
  </si>
  <si>
    <t>重复次数</t>
  </si>
  <si>
    <t>实验室类型</t>
  </si>
  <si>
    <t>上半年</t>
  </si>
  <si>
    <t>医学细胞生物学</t>
  </si>
  <si>
    <t>大班</t>
  </si>
  <si>
    <t>专业课</t>
  </si>
  <si>
    <t>否</t>
  </si>
  <si>
    <t>是</t>
  </si>
  <si>
    <t>临床</t>
  </si>
  <si>
    <r>
      <t>2</t>
    </r>
    <r>
      <rPr>
        <sz val="11"/>
        <color indexed="8"/>
        <rFont val="宋体"/>
        <family val="0"/>
      </rPr>
      <t>016级</t>
    </r>
  </si>
  <si>
    <t>小班</t>
  </si>
  <si>
    <t>化工原理</t>
  </si>
  <si>
    <t>考查课</t>
  </si>
  <si>
    <t>药剂</t>
  </si>
  <si>
    <t>2015级</t>
  </si>
  <si>
    <t>生物制药工艺学</t>
  </si>
  <si>
    <t>生工、生技</t>
  </si>
  <si>
    <t>2014级</t>
  </si>
  <si>
    <t>发酵工程</t>
  </si>
  <si>
    <t>生工、生技、生药</t>
  </si>
  <si>
    <t>下半年</t>
  </si>
  <si>
    <t>A</t>
  </si>
  <si>
    <t>生工、生药</t>
  </si>
  <si>
    <t>发酵工程设备</t>
  </si>
  <si>
    <t>细胞分子生物学</t>
  </si>
  <si>
    <t>护理专科</t>
  </si>
  <si>
    <t>2017级</t>
  </si>
  <si>
    <t>生物学基本技术</t>
  </si>
  <si>
    <t>生物工程下游技术</t>
  </si>
  <si>
    <r>
      <t>2</t>
    </r>
    <r>
      <rPr>
        <sz val="11"/>
        <color indexed="8"/>
        <rFont val="宋体"/>
        <family val="0"/>
      </rPr>
      <t>014级</t>
    </r>
  </si>
  <si>
    <r>
      <t>2</t>
    </r>
    <r>
      <rPr>
        <sz val="11"/>
        <color indexed="8"/>
        <rFont val="宋体"/>
        <family val="0"/>
      </rPr>
      <t>015级</t>
    </r>
  </si>
  <si>
    <t>应用微生物学</t>
  </si>
  <si>
    <t>专业课1</t>
  </si>
  <si>
    <t>生技、生工、制药</t>
  </si>
  <si>
    <t>医学细胞生物学讨论课</t>
  </si>
  <si>
    <r>
      <t>专业课1</t>
    </r>
    <r>
      <rPr>
        <sz val="11"/>
        <color indexed="8"/>
        <rFont val="宋体"/>
        <family val="0"/>
      </rPr>
      <t xml:space="preserve"> </t>
    </r>
  </si>
  <si>
    <t>各专业</t>
  </si>
  <si>
    <t>2016级</t>
  </si>
  <si>
    <t>药用植物资源学实习</t>
  </si>
  <si>
    <t>微生物学</t>
  </si>
  <si>
    <t>抗生素生产工艺</t>
  </si>
  <si>
    <t>药学</t>
  </si>
  <si>
    <t>生物学基本技能</t>
  </si>
  <si>
    <r>
      <t>2</t>
    </r>
    <r>
      <rPr>
        <sz val="11"/>
        <color indexed="8"/>
        <rFont val="宋体"/>
        <family val="0"/>
      </rPr>
      <t>017级</t>
    </r>
  </si>
  <si>
    <t>细胞分子生物学与遗传学</t>
  </si>
  <si>
    <t>专科各专业</t>
  </si>
  <si>
    <t>生技、生工</t>
  </si>
  <si>
    <t>生工、生药、生技</t>
  </si>
  <si>
    <t>细胞生物学与遗传学</t>
  </si>
  <si>
    <t>护理、检验</t>
  </si>
  <si>
    <t>生技、生工、生药</t>
  </si>
  <si>
    <t>临床微生物学检验技术</t>
  </si>
  <si>
    <t>检验</t>
  </si>
  <si>
    <t>临床诊断学实验</t>
  </si>
  <si>
    <t>临床医学</t>
  </si>
  <si>
    <r>
      <t>2</t>
    </r>
    <r>
      <rPr>
        <sz val="11"/>
        <color indexed="8"/>
        <rFont val="宋体"/>
        <family val="0"/>
      </rPr>
      <t xml:space="preserve">015级 </t>
    </r>
  </si>
  <si>
    <t>抗生素生产工艺学</t>
  </si>
  <si>
    <t>护理、检验、口腔、眼视光、助产、影像</t>
  </si>
  <si>
    <t>临床免疫学检验技术</t>
  </si>
  <si>
    <t>免疫学检验</t>
  </si>
  <si>
    <t>检验专科</t>
  </si>
  <si>
    <t>应用微生物</t>
  </si>
  <si>
    <t>临床各专业</t>
  </si>
  <si>
    <t xml:space="preserve">生工、生药、生技 </t>
  </si>
  <si>
    <t>微生物实验</t>
  </si>
  <si>
    <t>医学细胞生物学与遗传学实验</t>
  </si>
  <si>
    <t>专升本</t>
  </si>
  <si>
    <t>遗传学实验</t>
  </si>
  <si>
    <t>细胞生物学实验</t>
  </si>
  <si>
    <t>生物工程、生物技术、生物制药</t>
  </si>
  <si>
    <t>生物化学</t>
  </si>
  <si>
    <t xml:space="preserve">2016级 </t>
  </si>
  <si>
    <t>影像</t>
  </si>
  <si>
    <t>医学遗传学</t>
  </si>
  <si>
    <t xml:space="preserve">临床 </t>
  </si>
  <si>
    <t>基因工程</t>
  </si>
  <si>
    <t>经济植物实习</t>
  </si>
  <si>
    <t>2013级</t>
  </si>
  <si>
    <t>生物信息学</t>
  </si>
  <si>
    <t>生工、生技、生物制药</t>
  </si>
  <si>
    <t>分子生物学</t>
  </si>
  <si>
    <t>细胞生物学（基概）</t>
  </si>
  <si>
    <t>护理</t>
  </si>
  <si>
    <t>生工生技</t>
  </si>
  <si>
    <t>遗传与优生</t>
  </si>
  <si>
    <t>助产</t>
  </si>
  <si>
    <t>医学遗传学（影）</t>
  </si>
  <si>
    <t>药学分子生物学</t>
  </si>
  <si>
    <t>药学药剂</t>
  </si>
  <si>
    <t>生物学核心技能</t>
  </si>
  <si>
    <t>小</t>
  </si>
  <si>
    <t>实验动物学</t>
  </si>
  <si>
    <t>生技、生药</t>
  </si>
  <si>
    <t>遗传学</t>
  </si>
  <si>
    <t>护理、口腔、检验等专科</t>
  </si>
  <si>
    <t>药学、药剂</t>
  </si>
  <si>
    <t>遗传学（基概）</t>
  </si>
  <si>
    <t>康复、眼视光</t>
  </si>
  <si>
    <t>医学遗传学（二）</t>
  </si>
  <si>
    <t>大</t>
  </si>
  <si>
    <t>医学遗传学（四）</t>
  </si>
  <si>
    <t>眼视光专升本</t>
  </si>
  <si>
    <t>护理、康复、眼视光</t>
  </si>
  <si>
    <t>助产、眼视光、护理、检验等</t>
  </si>
  <si>
    <t>医学遗传与优生</t>
  </si>
  <si>
    <t>遗传学基概</t>
  </si>
  <si>
    <t>眼视光、康复</t>
  </si>
  <si>
    <t>经济植物学实习</t>
  </si>
  <si>
    <t>影像、助产等</t>
  </si>
  <si>
    <t>微生物</t>
  </si>
  <si>
    <t>生工生药生技</t>
  </si>
  <si>
    <t>生技、生药、生工</t>
  </si>
  <si>
    <t>普通生物学</t>
  </si>
  <si>
    <t>生物制品工艺</t>
  </si>
  <si>
    <t>酶工程</t>
  </si>
  <si>
    <t>必修课</t>
  </si>
  <si>
    <t>护理等</t>
  </si>
  <si>
    <t>生物制品工艺学</t>
  </si>
  <si>
    <r>
      <t>201</t>
    </r>
    <r>
      <rPr>
        <sz val="11"/>
        <color indexed="8"/>
        <rFont val="宋体"/>
        <family val="0"/>
      </rPr>
      <t>4</t>
    </r>
    <r>
      <rPr>
        <sz val="11"/>
        <color indexed="8"/>
        <rFont val="宋体"/>
        <family val="0"/>
      </rPr>
      <t>级</t>
    </r>
  </si>
  <si>
    <t>中医药与保健</t>
  </si>
  <si>
    <t>生技</t>
  </si>
  <si>
    <t>生物安全学</t>
  </si>
  <si>
    <t>普通生物化学</t>
  </si>
  <si>
    <t>护理、助产</t>
  </si>
  <si>
    <t>生工生技生药</t>
  </si>
  <si>
    <t>临床等</t>
  </si>
  <si>
    <t>专业英语</t>
  </si>
  <si>
    <t>药用生物资源学</t>
  </si>
  <si>
    <t>生技、生工、生物制药</t>
  </si>
  <si>
    <t>细胞工程</t>
  </si>
  <si>
    <t>细胞生物学</t>
  </si>
  <si>
    <t>助产、眼视光、护理</t>
  </si>
  <si>
    <t>2017级专科</t>
  </si>
  <si>
    <t>护理、助产、眼视光、检验、口腔</t>
  </si>
  <si>
    <t>检验护理等</t>
  </si>
  <si>
    <t>注：1.依次按上下半年逐人统计、每个人上下半年放一块，本表为《课程教学折合表》提供核算依据
2.授课班别：依据授课人数填写小班、大班、特大班
3.课程类型：分体育课、通识课、专业课；授课类型为专业课的填写个人课程授课次数
4.是否属有效课：有效指所担任课程开课周数12周（含）以下且个人承担课周数大于（含）1 / 2的或者所担任课程开课周数16周（含）以下且个人承担课周数大于（含）1 / 3为1门课程</t>
  </si>
  <si>
    <t>教务部审核人签字（盖章）：</t>
  </si>
  <si>
    <r>
      <t xml:space="preserve">  附表3：2017（上/下）半年</t>
    </r>
    <r>
      <rPr>
        <b/>
        <u val="single"/>
        <sz val="16"/>
        <rFont val="宋体"/>
        <family val="0"/>
      </rPr>
      <t xml:space="preserve"> 生命科学技术学院 </t>
    </r>
    <r>
      <rPr>
        <b/>
        <sz val="16"/>
        <rFont val="宋体"/>
        <family val="0"/>
      </rPr>
      <t xml:space="preserve">院（系、部）课程教学工作量核算   </t>
    </r>
  </si>
  <si>
    <t>实验教学准备工作量</t>
  </si>
  <si>
    <t>课程教学工作量汇总</t>
  </si>
  <si>
    <t>执行学时</t>
  </si>
  <si>
    <t>授课人数系数a</t>
  </si>
  <si>
    <t>课别系数b</t>
  </si>
  <si>
    <t>调整系数c</t>
  </si>
  <si>
    <t>教学质量评价系数d</t>
  </si>
  <si>
    <t>核算学时</t>
  </si>
  <si>
    <t>实验重复系数f</t>
  </si>
  <si>
    <t>实验类型系数g</t>
  </si>
  <si>
    <t>细胞分子遗传学</t>
  </si>
  <si>
    <t>医学细胞生物学（临床）</t>
  </si>
  <si>
    <t>上学期</t>
  </si>
  <si>
    <t>生物制品</t>
  </si>
  <si>
    <t>中药与保健</t>
  </si>
  <si>
    <t>注：1.依次按上下半年逐人统计、每个人上下半年放一块
2.课程教学量折合需严格按《课程教学统计表》统计情况折合
3.调整系数c为个人半年的有效课程数对应的系数
4.实验课为执行学时*0.7*d，M列公式中已乘0.7</t>
  </si>
  <si>
    <r>
      <t xml:space="preserve">  附表4：2017（上/下）半年</t>
    </r>
    <r>
      <rPr>
        <b/>
        <u val="single"/>
        <sz val="16"/>
        <rFont val="宋体"/>
        <family val="0"/>
      </rPr>
      <t xml:space="preserve"> 生命科学技术学院 </t>
    </r>
    <r>
      <rPr>
        <b/>
        <sz val="16"/>
        <rFont val="宋体"/>
        <family val="0"/>
      </rPr>
      <t>院（系、部）实践教学工作量核算</t>
    </r>
  </si>
  <si>
    <t>教研室</t>
  </si>
  <si>
    <t>毕业论文（专题、设计）</t>
  </si>
  <si>
    <t>暑期实践</t>
  </si>
  <si>
    <t>技能培训与考核</t>
  </si>
  <si>
    <t>指导学生人数</t>
  </si>
  <si>
    <t>指导周数</t>
  </si>
  <si>
    <t>论文质量系数e</t>
  </si>
  <si>
    <t>实习天数</t>
  </si>
  <si>
    <t>学生人数</t>
  </si>
  <si>
    <t>个人分配学时</t>
  </si>
  <si>
    <t xml:space="preserve">上半年 </t>
  </si>
  <si>
    <t>注：1.依次按上下半年逐人统计、每个人上下半年放一块
2.技能考核如果为共同考核根据实际情况进行二次分配</t>
  </si>
  <si>
    <r>
      <t xml:space="preserve">  附表5：2017（上/下）半年</t>
    </r>
    <r>
      <rPr>
        <b/>
        <u val="single"/>
        <sz val="16"/>
        <rFont val="宋体"/>
        <family val="0"/>
      </rPr>
      <t xml:space="preserve"> 生命科学技术学院 </t>
    </r>
    <r>
      <rPr>
        <b/>
        <sz val="16"/>
        <rFont val="宋体"/>
        <family val="0"/>
      </rPr>
      <t xml:space="preserve">院（系、部）实验室管理与开放工作量核算   </t>
    </r>
  </si>
  <si>
    <t>实验室</t>
  </si>
  <si>
    <t>实验室管理</t>
  </si>
  <si>
    <t>实验室开放</t>
  </si>
  <si>
    <t>备注</t>
  </si>
  <si>
    <t>等级</t>
  </si>
  <si>
    <t>开放总学时</t>
  </si>
  <si>
    <t>生育力保存重点实验室</t>
  </si>
  <si>
    <t>合格</t>
  </si>
  <si>
    <t>现代生物学实验室</t>
  </si>
  <si>
    <t>生物工程实验室</t>
  </si>
  <si>
    <t>注：依次按上下半年逐人统计、每个人上下半年放一块</t>
  </si>
  <si>
    <r>
      <t xml:space="preserve">  附表6：2017（上/下）半年</t>
    </r>
    <r>
      <rPr>
        <b/>
        <u val="single"/>
        <sz val="16"/>
        <rFont val="宋体"/>
        <family val="0"/>
      </rPr>
      <t xml:space="preserve"> 生命科学技术学院 </t>
    </r>
    <r>
      <rPr>
        <b/>
        <sz val="16"/>
        <rFont val="宋体"/>
        <family val="0"/>
      </rPr>
      <t>院（系、部）教学基本建设工作量核算</t>
    </r>
  </si>
  <si>
    <t>类别</t>
  </si>
  <si>
    <t>项目</t>
  </si>
  <si>
    <t>核算工作量</t>
  </si>
  <si>
    <t>个人工作量</t>
  </si>
  <si>
    <t>说明</t>
  </si>
  <si>
    <t>实验室建设</t>
  </si>
  <si>
    <t>技能中心</t>
  </si>
  <si>
    <t>河南省山楂综合利用工程研究中心申报</t>
  </si>
  <si>
    <t>新乡市山楂综合利用工程研究中心申报</t>
  </si>
  <si>
    <t>专业建设</t>
  </si>
  <si>
    <t>专业评估</t>
  </si>
  <si>
    <t>生物工程专业评估材料整理、上报</t>
  </si>
  <si>
    <t>实训中心</t>
  </si>
  <si>
    <t>新乡市生育力保存重点实验室申报</t>
  </si>
  <si>
    <t>河南省生育力保存重点实验室申报</t>
  </si>
  <si>
    <t>重点学科申报</t>
  </si>
  <si>
    <t>河南省细胞生物学重点学科申报</t>
  </si>
  <si>
    <t>注：1.依次按上下半年逐人统计、每个人上下半年放一块
2.如果同一项集体完成需二次分配</t>
  </si>
  <si>
    <r>
      <t xml:space="preserve">  附表7：2017（上/下）半年</t>
    </r>
    <r>
      <rPr>
        <b/>
        <u val="single"/>
        <sz val="16"/>
        <rFont val="宋体"/>
        <family val="0"/>
      </rPr>
      <t xml:space="preserve"> 生命科学技术学院 </t>
    </r>
    <r>
      <rPr>
        <b/>
        <sz val="16"/>
        <rFont val="宋体"/>
        <family val="0"/>
      </rPr>
      <t>院（系、部）科研工作量核算</t>
    </r>
  </si>
  <si>
    <t>科研（教研、工程）项目（课题）</t>
  </si>
  <si>
    <t>成果</t>
  </si>
  <si>
    <t>论文</t>
  </si>
  <si>
    <t>专利</t>
  </si>
  <si>
    <t>专著</t>
  </si>
  <si>
    <t>名称</t>
  </si>
  <si>
    <t>立项学时</t>
  </si>
  <si>
    <t>结项学时</t>
  </si>
  <si>
    <t>合作人数</t>
  </si>
  <si>
    <t>合作人排序</t>
  </si>
  <si>
    <t>h</t>
  </si>
  <si>
    <t>级别</t>
  </si>
  <si>
    <t>等次</t>
  </si>
  <si>
    <t>对应学时</t>
  </si>
  <si>
    <t>类型</t>
  </si>
  <si>
    <r>
      <t>上半年</t>
    </r>
    <r>
      <rPr>
        <sz val="12"/>
        <color indexed="8"/>
        <rFont val="Times New Roman"/>
        <family val="1"/>
      </rPr>
      <t xml:space="preserve"> </t>
    </r>
  </si>
  <si>
    <r>
      <t>独立学院转型中</t>
    </r>
    <r>
      <rPr>
        <sz val="12"/>
        <color indexed="8"/>
        <rFont val="Times New Roman"/>
        <family val="1"/>
      </rPr>
      <t>“</t>
    </r>
    <r>
      <rPr>
        <sz val="12"/>
        <color indexed="8"/>
        <rFont val="宋体"/>
        <family val="0"/>
      </rPr>
      <t>双师双能</t>
    </r>
    <r>
      <rPr>
        <sz val="12"/>
        <color indexed="8"/>
        <rFont val="Times New Roman"/>
        <family val="1"/>
      </rPr>
      <t>”</t>
    </r>
    <r>
      <rPr>
        <sz val="12"/>
        <color indexed="8"/>
        <rFont val="宋体"/>
        <family val="0"/>
      </rPr>
      <t>型教师培养模式的建设与探索</t>
    </r>
  </si>
  <si>
    <t>一种用于观察生物反应过程的监测装置</t>
  </si>
  <si>
    <t>实用新型专利</t>
  </si>
  <si>
    <t>微生物学微课群的建设与然所</t>
  </si>
  <si>
    <t>基因与遗传信息概念辨析</t>
  </si>
  <si>
    <t>CN</t>
  </si>
  <si>
    <t>一种工业废水生物膜多级处理装置</t>
  </si>
  <si>
    <t>细胞培养在生物制药领域的应用</t>
  </si>
  <si>
    <t>医药</t>
  </si>
  <si>
    <t>一种实验室生物培养皿观测装置</t>
  </si>
  <si>
    <t>生物制药专业微生物学教学改革与实践应用探析</t>
  </si>
  <si>
    <t>山楂叶有效成分提取与应用研究</t>
  </si>
  <si>
    <t>新乡地区居民对甲沟炎认知情况的调查分析</t>
  </si>
  <si>
    <r>
      <t>一般</t>
    </r>
    <r>
      <rPr>
        <sz val="11"/>
        <color indexed="8"/>
        <rFont val="Times New Roman"/>
        <family val="1"/>
      </rPr>
      <t>CN</t>
    </r>
  </si>
  <si>
    <t>人外周血与脐带血来源自然杀伤细胞大体系扩增培养比较</t>
  </si>
  <si>
    <t>科技核心</t>
  </si>
  <si>
    <r>
      <t>下半年</t>
    </r>
    <r>
      <rPr>
        <sz val="12"/>
        <color indexed="8"/>
        <rFont val="Times New Roman"/>
        <family val="1"/>
      </rPr>
      <t xml:space="preserve"> </t>
    </r>
  </si>
  <si>
    <t>生物工程专业发酵工程学网络课程平台建设及新教学模型探索</t>
  </si>
  <si>
    <t>大体系冻存对细胞因子诱导的杀伤细胞免疫表型及细胞杀伤活性的影响</t>
  </si>
  <si>
    <t>基于工作过程的生物专业应用型课程建设研究</t>
  </si>
  <si>
    <t>民办应用科技大学社会主义核心价值观教育研究</t>
  </si>
  <si>
    <t>一种进水过滤的生物净化装置</t>
  </si>
  <si>
    <t>实用新型</t>
  </si>
  <si>
    <r>
      <t>社会主义核心价值观在高校青少年教育中的实施方法与途径</t>
    </r>
    <r>
      <rPr>
        <sz val="11"/>
        <rFont val="Times New Roman"/>
        <family val="1"/>
      </rPr>
      <t>——</t>
    </r>
    <r>
      <rPr>
        <sz val="11"/>
        <rFont val="宋体"/>
        <family val="0"/>
      </rPr>
      <t>以新乡医学院三全学院为例</t>
    </r>
  </si>
  <si>
    <r>
      <t>应用技术型生物技术、工程、制药专业产教融合校企合作模式的研究</t>
    </r>
    <r>
      <rPr>
        <sz val="12"/>
        <color indexed="8"/>
        <rFont val="Times New Roman"/>
        <family val="1"/>
      </rPr>
      <t xml:space="preserve">
</t>
    </r>
  </si>
  <si>
    <t>应用型本科生物专业核心课程实验教学内容改革的研究与实践</t>
  </si>
  <si>
    <r>
      <t>生物类专业</t>
    </r>
    <r>
      <rPr>
        <sz val="12"/>
        <color indexed="8"/>
        <rFont val="Times New Roman"/>
        <family val="1"/>
      </rPr>
      <t>“</t>
    </r>
    <r>
      <rPr>
        <sz val="12"/>
        <color indexed="8"/>
        <rFont val="宋体"/>
        <family val="0"/>
      </rPr>
      <t>双师型</t>
    </r>
    <r>
      <rPr>
        <sz val="12"/>
        <color indexed="8"/>
        <rFont val="Times New Roman"/>
        <family val="1"/>
      </rPr>
      <t>”</t>
    </r>
    <r>
      <rPr>
        <sz val="12"/>
        <color indexed="8"/>
        <rFont val="宋体"/>
        <family val="0"/>
      </rPr>
      <t>教师队伍建设</t>
    </r>
  </si>
  <si>
    <r>
      <t>独立学院</t>
    </r>
    <r>
      <rPr>
        <sz val="12"/>
        <color indexed="8"/>
        <rFont val="Times New Roman"/>
        <family val="1"/>
      </rPr>
      <t>“</t>
    </r>
    <r>
      <rPr>
        <sz val="12"/>
        <color indexed="8"/>
        <rFont val="宋体"/>
        <family val="0"/>
      </rPr>
      <t>双师型</t>
    </r>
    <r>
      <rPr>
        <sz val="12"/>
        <color indexed="8"/>
        <rFont val="Times New Roman"/>
        <family val="1"/>
      </rPr>
      <t>”</t>
    </r>
    <r>
      <rPr>
        <sz val="12"/>
        <color indexed="8"/>
        <rFont val="宋体"/>
        <family val="0"/>
      </rPr>
      <t>教师队伍的建设与优化</t>
    </r>
  </si>
  <si>
    <r>
      <t>葡萄籽原花青素通过</t>
    </r>
    <r>
      <rPr>
        <sz val="12"/>
        <color indexed="8"/>
        <rFont val="Times New Roman"/>
        <family val="1"/>
      </rPr>
      <t>Nrf2/ARE</t>
    </r>
    <r>
      <rPr>
        <sz val="12"/>
        <color indexed="8"/>
        <rFont val="宋体"/>
        <family val="0"/>
      </rPr>
      <t>信号通路抗高糖诱导的</t>
    </r>
    <r>
      <rPr>
        <sz val="12"/>
        <color indexed="8"/>
        <rFont val="Times New Roman"/>
        <family val="1"/>
      </rPr>
      <t>HUVEC-12</t>
    </r>
    <r>
      <rPr>
        <sz val="12"/>
        <color indexed="8"/>
        <rFont val="宋体"/>
        <family val="0"/>
      </rPr>
      <t>细胞氧化损伤</t>
    </r>
  </si>
  <si>
    <t>CSCD</t>
  </si>
  <si>
    <t>Epigenetic alterations of the Igf2 promoter and the effect of miR-483-5p on its target gene expression in esophageal squamous cell carcinoma</t>
  </si>
  <si>
    <t>SCI</t>
  </si>
  <si>
    <t>一种生物教学用标本展示箱</t>
  </si>
  <si>
    <r>
      <t>合成生物学中的</t>
    </r>
    <r>
      <rPr>
        <sz val="10.5"/>
        <color indexed="8"/>
        <rFont val="Times New Roman"/>
        <family val="1"/>
      </rPr>
      <t xml:space="preserve"> D N A </t>
    </r>
    <r>
      <rPr>
        <sz val="10.5"/>
        <color indexed="8"/>
        <rFont val="宋体"/>
        <family val="0"/>
      </rPr>
      <t>组装技术探究</t>
    </r>
  </si>
  <si>
    <t>一种检验用微生物检测分析仪</t>
  </si>
  <si>
    <t>探究案例教学法在《普通生物学》教学中的应用</t>
  </si>
  <si>
    <t>基于首个合成细胞角度的合成生物学研究与发展</t>
  </si>
  <si>
    <t>农村经济与科技</t>
  </si>
  <si>
    <t>一种节能生物恒温培养箱</t>
  </si>
  <si>
    <r>
      <t>启发</t>
    </r>
    <r>
      <rPr>
        <sz val="11"/>
        <color indexed="8"/>
        <rFont val="Times New Roman"/>
        <family val="1"/>
      </rPr>
      <t>-</t>
    </r>
    <r>
      <rPr>
        <sz val="11"/>
        <color indexed="8"/>
        <rFont val="宋体"/>
        <family val="0"/>
      </rPr>
      <t>互动教学模式在生物化学教学中的应用</t>
    </r>
  </si>
  <si>
    <t>教育教学论坛</t>
  </si>
  <si>
    <t>民办应用科技大学深化课堂教学改革研究</t>
  </si>
  <si>
    <t>新乡市地方高校转型中教师专业能力发展研究</t>
  </si>
  <si>
    <t>利用数字化教学平台开展《组织学与胚胎学》课程混合式教学的探索</t>
  </si>
  <si>
    <t>基因中碱基数目的正确计算</t>
  </si>
  <si>
    <t>核心</t>
  </si>
  <si>
    <r>
      <t>血清</t>
    </r>
    <r>
      <rPr>
        <sz val="11"/>
        <color indexed="8"/>
        <rFont val="Times New Roman"/>
        <family val="1"/>
      </rPr>
      <t>mi</t>
    </r>
    <r>
      <rPr>
        <sz val="11"/>
        <color indexed="8"/>
        <rFont val="宋体"/>
        <family val="0"/>
      </rPr>
      <t>Ｒ</t>
    </r>
    <r>
      <rPr>
        <sz val="11"/>
        <color indexed="8"/>
        <rFont val="Times New Roman"/>
        <family val="1"/>
      </rPr>
      <t xml:space="preserve"> </t>
    </r>
    <r>
      <rPr>
        <sz val="11"/>
        <color indexed="8"/>
        <rFont val="宋体"/>
        <family val="0"/>
      </rPr>
      <t>－</t>
    </r>
    <r>
      <rPr>
        <sz val="11"/>
        <color indexed="8"/>
        <rFont val="Times New Roman"/>
        <family val="1"/>
      </rPr>
      <t xml:space="preserve"> 25</t>
    </r>
    <r>
      <rPr>
        <sz val="11"/>
        <color indexed="8"/>
        <rFont val="宋体"/>
        <family val="0"/>
      </rPr>
      <t>、</t>
    </r>
    <r>
      <rPr>
        <sz val="11"/>
        <color indexed="8"/>
        <rFont val="Times New Roman"/>
        <family val="1"/>
      </rPr>
      <t>mi</t>
    </r>
    <r>
      <rPr>
        <sz val="11"/>
        <color indexed="8"/>
        <rFont val="宋体"/>
        <family val="0"/>
      </rPr>
      <t>Ｒ</t>
    </r>
    <r>
      <rPr>
        <sz val="11"/>
        <color indexed="8"/>
        <rFont val="Times New Roman"/>
        <family val="1"/>
      </rPr>
      <t xml:space="preserve"> </t>
    </r>
    <r>
      <rPr>
        <sz val="11"/>
        <color indexed="8"/>
        <rFont val="宋体"/>
        <family val="0"/>
      </rPr>
      <t>－</t>
    </r>
    <r>
      <rPr>
        <sz val="11"/>
        <color indexed="8"/>
        <rFont val="Times New Roman"/>
        <family val="1"/>
      </rPr>
      <t xml:space="preserve"> 223 </t>
    </r>
    <r>
      <rPr>
        <sz val="11"/>
        <color indexed="8"/>
        <rFont val="宋体"/>
        <family val="0"/>
      </rPr>
      <t>和</t>
    </r>
    <r>
      <rPr>
        <sz val="11"/>
        <color indexed="8"/>
        <rFont val="Times New Roman"/>
        <family val="1"/>
      </rPr>
      <t>mi</t>
    </r>
    <r>
      <rPr>
        <sz val="11"/>
        <color indexed="8"/>
        <rFont val="宋体"/>
        <family val="0"/>
      </rPr>
      <t>Ｒ</t>
    </r>
    <r>
      <rPr>
        <sz val="11"/>
        <color indexed="8"/>
        <rFont val="Times New Roman"/>
        <family val="1"/>
      </rPr>
      <t xml:space="preserve"> </t>
    </r>
    <r>
      <rPr>
        <sz val="11"/>
        <color indexed="8"/>
        <rFont val="宋体"/>
        <family val="0"/>
      </rPr>
      <t>－</t>
    </r>
    <r>
      <rPr>
        <sz val="11"/>
        <color indexed="8"/>
        <rFont val="Times New Roman"/>
        <family val="1"/>
      </rPr>
      <t xml:space="preserve"> 373 </t>
    </r>
    <r>
      <rPr>
        <sz val="11"/>
        <color indexed="8"/>
        <rFont val="宋体"/>
        <family val="0"/>
      </rPr>
      <t>作为食管鳞癌生物标志物的评价</t>
    </r>
  </si>
  <si>
    <t>独立学院细胞生物学教学改革的探讨</t>
  </si>
  <si>
    <t>教育</t>
  </si>
  <si>
    <t>一种进水过滤器的生物净化装置</t>
  </si>
  <si>
    <t>一种检测用微生物检测分析仪</t>
  </si>
  <si>
    <t>独立学院校企合作应用型人才培养研究</t>
  </si>
  <si>
    <t>新乡市地方高校转型发展研究</t>
  </si>
  <si>
    <t>大蒜汁对金黄色葡萄球菌抑菌效果研究</t>
  </si>
  <si>
    <t>科研部审核人签字（盖章）：</t>
  </si>
  <si>
    <r>
      <t xml:space="preserve">  附表8：2017（上/下）半年</t>
    </r>
    <r>
      <rPr>
        <b/>
        <u val="single"/>
        <sz val="16"/>
        <rFont val="宋体"/>
        <family val="0"/>
      </rPr>
      <t xml:space="preserve"> 生命科学技术学院 </t>
    </r>
    <r>
      <rPr>
        <b/>
        <sz val="16"/>
        <rFont val="宋体"/>
        <family val="0"/>
      </rPr>
      <t>院（系、部）社会服务竞赛工作量核算</t>
    </r>
  </si>
  <si>
    <t>教学竞赛、课件等大赛</t>
  </si>
  <si>
    <t>指导学生参加技能/体育竞赛</t>
  </si>
  <si>
    <t>指导学生参加大学生创新杯挑战项目</t>
  </si>
  <si>
    <t>指导学生大学生科研项目</t>
  </si>
  <si>
    <t>项目名称</t>
  </si>
  <si>
    <t>辅导学时</t>
  </si>
  <si>
    <t>奖励学时</t>
  </si>
  <si>
    <t>立项</t>
  </si>
  <si>
    <t>结项</t>
  </si>
  <si>
    <t>教师技能竞赛</t>
  </si>
  <si>
    <t>院系</t>
  </si>
  <si>
    <t>一等奖</t>
  </si>
  <si>
    <t xml:space="preserve">下半年 </t>
  </si>
  <si>
    <t>不同溶剂对山楂叶总黄酮的提取率及抗氧化活性影响</t>
  </si>
  <si>
    <t>全国大学生生命科学联赛</t>
  </si>
  <si>
    <t>运动后的血清对乳腺癌细胞Rictor/mTORC2通路的影响</t>
  </si>
  <si>
    <t>脑梗死患者P2Y12和CYP219酶基因多态性鉴定新方法的研究(Arms-Taqman)</t>
  </si>
  <si>
    <t>大学生生命
科学联赛</t>
  </si>
  <si>
    <t>实验技能竞赛</t>
  </si>
  <si>
    <t>院级</t>
  </si>
  <si>
    <r>
      <t>附表9：2017（上/下）半年</t>
    </r>
    <r>
      <rPr>
        <b/>
        <u val="single"/>
        <sz val="16"/>
        <rFont val="宋体"/>
        <family val="0"/>
      </rPr>
      <t xml:space="preserve"> 生命科学技术学院 </t>
    </r>
    <r>
      <rPr>
        <b/>
        <sz val="16"/>
        <rFont val="宋体"/>
        <family val="0"/>
      </rPr>
      <t>院（系、部）其他社会服务工作量核算</t>
    </r>
  </si>
  <si>
    <t>学术活动</t>
  </si>
  <si>
    <t>学术讲座（公开课）</t>
  </si>
  <si>
    <t>导师</t>
  </si>
  <si>
    <t>校企合作</t>
  </si>
  <si>
    <t>个人对应学时</t>
  </si>
  <si>
    <t>社团指导老师</t>
  </si>
  <si>
    <t>学业导师</t>
  </si>
  <si>
    <t>挂职锻炼</t>
  </si>
  <si>
    <t>社团指导</t>
  </si>
  <si>
    <t>大学生科研指导</t>
  </si>
  <si>
    <t>大学生科研指导教师</t>
  </si>
  <si>
    <t>参加河南省遗传学会学术研讨会</t>
  </si>
  <si>
    <t>论文获得二等奖</t>
  </si>
  <si>
    <t>校企合作项目（立项、签约）</t>
  </si>
  <si>
    <t>大学生暑期社会实践</t>
  </si>
  <si>
    <t>（校企合作项）就业审核人签字（盖章）：</t>
  </si>
  <si>
    <r>
      <t xml:space="preserve">  附表10：2017年</t>
    </r>
    <r>
      <rPr>
        <b/>
        <u val="single"/>
        <sz val="16"/>
        <rFont val="宋体"/>
        <family val="0"/>
      </rPr>
      <t xml:space="preserve"> 生命科学技术学院 </t>
    </r>
    <r>
      <rPr>
        <b/>
        <sz val="16"/>
        <rFont val="宋体"/>
        <family val="0"/>
      </rPr>
      <t>院（系、部）担任行政职务专业技术人员年度冲抵工作量</t>
    </r>
  </si>
  <si>
    <t>担任职务</t>
  </si>
  <si>
    <t>担任期间</t>
  </si>
  <si>
    <t>担任时间（月）</t>
  </si>
  <si>
    <t>冲抵学时</t>
  </si>
  <si>
    <t>教研室副主任</t>
  </si>
  <si>
    <r>
      <t>2</t>
    </r>
    <r>
      <rPr>
        <sz val="11"/>
        <color indexed="8"/>
        <rFont val="宋体"/>
        <family val="0"/>
      </rPr>
      <t>017年1月1日-2017年12月31日</t>
    </r>
  </si>
  <si>
    <t>行政秘书</t>
  </si>
  <si>
    <t>2017年9月1日-2017年12月31日</t>
  </si>
  <si>
    <t>副院长</t>
  </si>
  <si>
    <t>教学秘书</t>
  </si>
  <si>
    <r>
      <t>2</t>
    </r>
    <r>
      <rPr>
        <sz val="11"/>
        <color indexed="8"/>
        <rFont val="宋体"/>
        <family val="0"/>
      </rPr>
      <t>017年1月1日-2017年</t>
    </r>
    <r>
      <rPr>
        <sz val="11"/>
        <color indexed="8"/>
        <rFont val="宋体"/>
        <family val="0"/>
      </rPr>
      <t>8</t>
    </r>
    <r>
      <rPr>
        <sz val="11"/>
        <color indexed="8"/>
        <rFont val="宋体"/>
        <family val="0"/>
      </rPr>
      <t>月3</t>
    </r>
    <r>
      <rPr>
        <sz val="11"/>
        <color indexed="8"/>
        <rFont val="宋体"/>
        <family val="0"/>
      </rPr>
      <t>0</t>
    </r>
    <r>
      <rPr>
        <sz val="11"/>
        <color indexed="8"/>
        <rFont val="宋体"/>
        <family val="0"/>
      </rPr>
      <t>日</t>
    </r>
  </si>
  <si>
    <t>科研秘书</t>
  </si>
  <si>
    <t>副主任</t>
  </si>
  <si>
    <r>
      <t>2</t>
    </r>
    <r>
      <rPr>
        <sz val="11"/>
        <color indexed="8"/>
        <rFont val="宋体"/>
        <family val="0"/>
      </rPr>
      <t>01</t>
    </r>
    <r>
      <rPr>
        <sz val="11"/>
        <color indexed="8"/>
        <rFont val="宋体"/>
        <family val="0"/>
      </rPr>
      <t>7</t>
    </r>
    <r>
      <rPr>
        <sz val="11"/>
        <color indexed="8"/>
        <rFont val="宋体"/>
        <family val="0"/>
      </rPr>
      <t>年1月1日-201</t>
    </r>
    <r>
      <rPr>
        <sz val="11"/>
        <color indexed="8"/>
        <rFont val="宋体"/>
        <family val="0"/>
      </rPr>
      <t>7</t>
    </r>
    <r>
      <rPr>
        <sz val="11"/>
        <color indexed="8"/>
        <rFont val="宋体"/>
        <family val="0"/>
      </rPr>
      <t>年12月31日</t>
    </r>
  </si>
  <si>
    <t>注：担任两项行政职务按最高职务统计；担任期间填写2016年*月*日—2016年*月*日。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</si>
</sst>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indexed="8"/>
      <name val="宋体"/>
      <family val="0"/>
    </font>
    <font>
      <sz val="11"/>
      <name val="宋体"/>
      <family val="0"/>
    </font>
    <font>
      <b/>
      <sz val="11"/>
      <color indexed="8"/>
      <name val="宋体"/>
      <family val="0"/>
    </font>
    <font>
      <sz val="11"/>
      <color indexed="10"/>
      <name val="宋体"/>
      <family val="0"/>
    </font>
    <font>
      <b/>
      <sz val="16"/>
      <name val="宋体"/>
      <family val="0"/>
    </font>
    <font>
      <b/>
      <sz val="11"/>
      <name val="宋体"/>
      <family val="0"/>
    </font>
    <font>
      <b/>
      <sz val="11"/>
      <color indexed="10"/>
      <name val="宋体"/>
      <family val="0"/>
    </font>
    <font>
      <b/>
      <sz val="12"/>
      <color indexed="8"/>
      <name val="宋体"/>
      <family val="0"/>
    </font>
    <font>
      <b/>
      <sz val="14"/>
      <color indexed="8"/>
      <name val="宋体"/>
      <family val="0"/>
    </font>
    <font>
      <sz val="12"/>
      <color indexed="8"/>
      <name val="宋体"/>
      <family val="0"/>
    </font>
    <font>
      <sz val="10.5"/>
      <name val="宋体"/>
      <family val="0"/>
    </font>
    <font>
      <sz val="12"/>
      <color indexed="8"/>
      <name val="Times New Roman"/>
      <family val="1"/>
    </font>
    <font>
      <sz val="11"/>
      <color indexed="8"/>
      <name val="Times New Roman"/>
      <family val="1"/>
    </font>
    <font>
      <sz val="11"/>
      <name val="Times New Roman"/>
      <family val="1"/>
    </font>
    <font>
      <sz val="10.5"/>
      <color indexed="8"/>
      <name val="Times New Roman"/>
      <family val="1"/>
    </font>
    <font>
      <sz val="14"/>
      <color indexed="8"/>
      <name val="宋体"/>
      <family val="0"/>
    </font>
    <font>
      <sz val="11"/>
      <color indexed="63"/>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12"/>
      <name val="宋体"/>
      <family val="0"/>
    </font>
    <font>
      <b/>
      <sz val="11"/>
      <color indexed="52"/>
      <name val="宋体"/>
      <family val="0"/>
    </font>
    <font>
      <b/>
      <u val="single"/>
      <sz val="16"/>
      <name val="宋体"/>
      <family val="0"/>
    </font>
    <font>
      <sz val="10.5"/>
      <color indexed="8"/>
      <name val="宋体"/>
      <family val="0"/>
    </font>
    <font>
      <sz val="11"/>
      <color theme="1"/>
      <name val="Calibri"/>
      <family val="0"/>
    </font>
    <font>
      <sz val="11"/>
      <color theme="1"/>
      <name val="Times New Roman"/>
      <family val="1"/>
    </font>
    <font>
      <sz val="10.5"/>
      <color theme="1"/>
      <name val="Times New Roman"/>
      <family val="1"/>
    </font>
    <font>
      <sz val="11"/>
      <color theme="1"/>
      <name val="宋体"/>
      <family val="0"/>
    </font>
    <font>
      <sz val="11"/>
      <color rgb="FFFF0000"/>
      <name val="Calibri"/>
      <family val="0"/>
    </font>
    <font>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6" fillId="0" borderId="0">
      <alignment vertical="center"/>
      <protection/>
    </xf>
    <xf numFmtId="0" fontId="0" fillId="6"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23" fillId="8" borderId="0" applyNumberFormat="0" applyBorder="0" applyAlignment="0" applyProtection="0"/>
    <xf numFmtId="0" fontId="20"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33"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2" fillId="0" borderId="9" applyNumberFormat="0" applyFill="0" applyAlignment="0" applyProtection="0"/>
    <xf numFmtId="0" fontId="30" fillId="2" borderId="0" applyNumberFormat="0" applyBorder="0" applyAlignment="0" applyProtection="0"/>
    <xf numFmtId="0" fontId="32" fillId="0" borderId="0">
      <alignment vertical="center"/>
      <protection/>
    </xf>
    <xf numFmtId="0" fontId="28"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24" fillId="18" borderId="6" applyNumberFormat="0" applyAlignment="0" applyProtection="0"/>
    <xf numFmtId="0" fontId="0" fillId="5" borderId="0" applyNumberFormat="0" applyBorder="0" applyAlignment="0" applyProtection="0"/>
    <xf numFmtId="0" fontId="32" fillId="0" borderId="0">
      <alignment vertical="center"/>
      <protection/>
    </xf>
    <xf numFmtId="0" fontId="0" fillId="7"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3" fillId="21" borderId="0" applyNumberFormat="0" applyBorder="0" applyAlignment="0" applyProtection="0"/>
    <xf numFmtId="0" fontId="0" fillId="0" borderId="0">
      <alignment vertical="center"/>
      <protection/>
    </xf>
    <xf numFmtId="0" fontId="0" fillId="17"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0" fillId="0" borderId="0">
      <alignment vertical="center"/>
      <protection/>
    </xf>
    <xf numFmtId="0" fontId="0" fillId="23" borderId="0" applyNumberFormat="0" applyBorder="0" applyAlignment="0" applyProtection="0"/>
    <xf numFmtId="0" fontId="0" fillId="0" borderId="0">
      <alignment vertical="center"/>
      <protection/>
    </xf>
    <xf numFmtId="0" fontId="23" fillId="2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cellStyleXfs>
  <cellXfs count="279">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distributed"/>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176" fontId="36"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36" fillId="0" borderId="10" xfId="73" applyFont="1" applyFill="1" applyBorder="1" applyAlignment="1">
      <alignment horizontal="center" vertical="center"/>
      <protection/>
    </xf>
    <xf numFmtId="0" fontId="36" fillId="0" borderId="10" xfId="73" applyFont="1" applyFill="1" applyBorder="1" applyAlignment="1">
      <alignment horizontal="center" vertical="center"/>
      <protection/>
    </xf>
    <xf numFmtId="0" fontId="0" fillId="0" borderId="0" xfId="0"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4" fillId="0" borderId="0" xfId="0" applyFont="1" applyBorder="1" applyAlignment="1">
      <alignment vertical="distributed"/>
    </xf>
    <xf numFmtId="0" fontId="8" fillId="0" borderId="0" xfId="0" applyFont="1" applyAlignment="1">
      <alignment vertical="center"/>
    </xf>
    <xf numFmtId="0" fontId="0" fillId="0" borderId="0" xfId="0" applyFont="1" applyAlignment="1">
      <alignment horizontal="center" vertical="distributed"/>
    </xf>
    <xf numFmtId="0" fontId="0" fillId="0" borderId="0" xfId="0" applyFont="1" applyAlignment="1">
      <alignment horizontal="center" vertical="distributed" wrapText="1"/>
    </xf>
    <xf numFmtId="0" fontId="4" fillId="0" borderId="11" xfId="0" applyFont="1" applyBorder="1" applyAlignment="1">
      <alignment horizontal="center" vertical="distributed"/>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distributed" wrapText="1"/>
    </xf>
    <xf numFmtId="0" fontId="9" fillId="0" borderId="10" xfId="0" applyFont="1" applyBorder="1" applyAlignment="1">
      <alignment horizontal="center" vertical="distributed"/>
    </xf>
    <xf numFmtId="0" fontId="0" fillId="0" borderId="10" xfId="0" applyFont="1" applyBorder="1" applyAlignment="1">
      <alignment horizontal="center" vertical="distributed"/>
    </xf>
    <xf numFmtId="0" fontId="0" fillId="0" borderId="10" xfId="0" applyFont="1" applyBorder="1" applyAlignment="1">
      <alignment horizontal="center" vertical="distributed" wrapText="1"/>
    </xf>
    <xf numFmtId="0" fontId="0" fillId="0" borderId="10" xfId="0" applyNumberFormat="1" applyFont="1" applyBorder="1" applyAlignment="1">
      <alignment horizontal="center" vertical="distributed"/>
    </xf>
    <xf numFmtId="0" fontId="0" fillId="0" borderId="10" xfId="0" applyNumberFormat="1" applyFont="1" applyBorder="1" applyAlignment="1">
      <alignment horizontal="center" vertical="distributed" wrapText="1"/>
    </xf>
    <xf numFmtId="0" fontId="9" fillId="0" borderId="10" xfId="73" applyFont="1" applyFill="1" applyBorder="1" applyAlignment="1">
      <alignment horizontal="center" vertical="distributed" wrapText="1"/>
      <protection/>
    </xf>
    <xf numFmtId="0" fontId="9" fillId="0" borderId="10" xfId="0" applyFont="1" applyFill="1" applyBorder="1" applyAlignment="1">
      <alignment horizontal="center" vertical="distributed"/>
    </xf>
    <xf numFmtId="0" fontId="9" fillId="0" borderId="10" xfId="0" applyFont="1" applyBorder="1" applyAlignment="1">
      <alignment horizontal="center" vertical="distributed"/>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distributed" wrapText="1"/>
    </xf>
    <xf numFmtId="0" fontId="0" fillId="0" borderId="10" xfId="0" applyFont="1" applyFill="1" applyBorder="1" applyAlignment="1">
      <alignment horizontal="center" vertical="distributed"/>
    </xf>
    <xf numFmtId="0" fontId="10" fillId="0" borderId="0" xfId="0" applyFont="1" applyBorder="1" applyAlignment="1">
      <alignment horizontal="center" vertical="distributed"/>
    </xf>
    <xf numFmtId="0" fontId="10" fillId="0" borderId="0" xfId="0" applyFont="1" applyBorder="1" applyAlignment="1">
      <alignment horizontal="center" vertical="distributed" wrapText="1"/>
    </xf>
    <xf numFmtId="0" fontId="2"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0" xfId="73" applyFont="1" applyFill="1" applyBorder="1" applyAlignment="1">
      <alignment horizontal="center" vertical="distributed" wrapText="1"/>
      <protection/>
    </xf>
    <xf numFmtId="0" fontId="0" fillId="0" borderId="10" xfId="73" applyFont="1" applyFill="1" applyBorder="1" applyAlignment="1">
      <alignment horizontal="center" vertical="center" wrapText="1"/>
      <protection/>
    </xf>
    <xf numFmtId="0" fontId="0" fillId="0" borderId="0" xfId="0" applyAlignment="1">
      <alignment vertical="center"/>
    </xf>
    <xf numFmtId="0" fontId="0" fillId="0" borderId="0" xfId="0" applyAlignment="1">
      <alignment horizontal="center" vertical="center" wrapText="1"/>
    </xf>
    <xf numFmtId="0" fontId="2" fillId="0" borderId="10" xfId="0" applyFont="1" applyBorder="1" applyAlignment="1">
      <alignment horizontal="center" vertical="distributed"/>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73" applyFont="1" applyFill="1" applyBorder="1" applyAlignment="1">
      <alignment vertical="center" wrapText="1"/>
      <protection/>
    </xf>
    <xf numFmtId="0" fontId="0" fillId="0" borderId="10" xfId="73" applyFont="1" applyFill="1" applyBorder="1" applyAlignment="1">
      <alignment horizontal="center" vertical="center"/>
      <protection/>
    </xf>
    <xf numFmtId="0" fontId="0" fillId="0" borderId="10" xfId="73" applyFont="1" applyFill="1" applyBorder="1" applyAlignment="1">
      <alignment horizontal="center" vertical="center"/>
      <protection/>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distributed" wrapText="1"/>
    </xf>
    <xf numFmtId="0" fontId="36" fillId="0" borderId="10" xfId="73" applyFont="1" applyFill="1" applyBorder="1" applyAlignment="1">
      <alignment horizontal="center" vertical="center" wrapText="1"/>
      <protection/>
    </xf>
    <xf numFmtId="0" fontId="36" fillId="0" borderId="10" xfId="47" applyFont="1" applyBorder="1" applyAlignment="1">
      <alignment horizontal="center" vertical="center" wrapText="1"/>
      <protection/>
    </xf>
    <xf numFmtId="0" fontId="0" fillId="0" borderId="0" xfId="0" applyFont="1" applyAlignment="1">
      <alignment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37" fillId="0" borderId="0" xfId="0" applyFont="1" applyFill="1" applyAlignment="1">
      <alignment horizontal="center" vertical="center" wrapText="1"/>
    </xf>
    <xf numFmtId="0" fontId="11" fillId="0" borderId="10" xfId="73" applyFont="1" applyFill="1" applyBorder="1" applyAlignment="1">
      <alignment horizontal="center" vertical="center" wrapText="1"/>
      <protection/>
    </xf>
    <xf numFmtId="0" fontId="12" fillId="0" borderId="10" xfId="73" applyFont="1" applyFill="1" applyBorder="1" applyAlignment="1">
      <alignment horizontal="center" vertical="center" wrapText="1"/>
      <protection/>
    </xf>
    <xf numFmtId="0" fontId="11" fillId="0" borderId="12" xfId="73" applyFont="1" applyFill="1" applyBorder="1" applyAlignment="1">
      <alignment horizontal="center" vertical="center" wrapText="1"/>
      <protection/>
    </xf>
    <xf numFmtId="0" fontId="11" fillId="0" borderId="20" xfId="73" applyFont="1" applyFill="1" applyBorder="1" applyAlignment="1">
      <alignment horizontal="center" vertical="center" wrapText="1"/>
      <protection/>
    </xf>
    <xf numFmtId="0" fontId="11" fillId="0" borderId="17" xfId="73" applyFont="1" applyFill="1" applyBorder="1" applyAlignment="1">
      <alignment horizontal="center" vertical="center" wrapText="1"/>
      <protection/>
    </xf>
    <xf numFmtId="0" fontId="11" fillId="0" borderId="17" xfId="0" applyFont="1" applyFill="1" applyBorder="1" applyAlignment="1">
      <alignment horizontal="center" vertical="center" wrapText="1"/>
    </xf>
    <xf numFmtId="0" fontId="37" fillId="0" borderId="10" xfId="47" applyFont="1" applyBorder="1" applyAlignment="1">
      <alignment horizontal="center" vertical="center" wrapText="1"/>
      <protection/>
    </xf>
    <xf numFmtId="49" fontId="13"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2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Fill="1" applyBorder="1" applyAlignment="1">
      <alignment vertical="center" wrapText="1"/>
    </xf>
    <xf numFmtId="0" fontId="12" fillId="0" borderId="10" xfId="0" applyFont="1" applyBorder="1" applyAlignment="1">
      <alignment horizontal="center" vertical="distributed"/>
    </xf>
    <xf numFmtId="0" fontId="11" fillId="0" borderId="12" xfId="0" applyFont="1" applyBorder="1" applyAlignment="1">
      <alignment horizontal="center" vertical="center" wrapText="1"/>
    </xf>
    <xf numFmtId="0" fontId="38" fillId="0" borderId="10" xfId="0" applyFont="1" applyFill="1" applyBorder="1" applyAlignment="1">
      <alignment horizontal="center" vertical="center" wrapText="1"/>
    </xf>
    <xf numFmtId="0" fontId="37" fillId="0" borderId="19" xfId="77" applyFont="1" applyBorder="1" applyAlignment="1">
      <alignment horizontal="center" vertical="center" wrapText="1"/>
      <protection/>
    </xf>
    <xf numFmtId="0" fontId="13" fillId="0" borderId="10" xfId="56" applyFont="1" applyBorder="1" applyAlignment="1">
      <alignment horizontal="center" vertical="center" wrapText="1"/>
      <protection/>
    </xf>
    <xf numFmtId="0" fontId="38"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applyAlignment="1">
      <alignment vertical="center"/>
    </xf>
    <xf numFmtId="0" fontId="1"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vertical="center"/>
    </xf>
    <xf numFmtId="0" fontId="4" fillId="0" borderId="11" xfId="0" applyFont="1" applyBorder="1" applyAlignment="1">
      <alignment horizontal="center" vertical="distributed" wrapText="1"/>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xf>
    <xf numFmtId="0" fontId="0" fillId="0" borderId="12" xfId="73" applyFont="1" applyFill="1" applyBorder="1" applyAlignment="1">
      <alignment horizontal="center" vertical="center"/>
      <protection/>
    </xf>
    <xf numFmtId="0" fontId="0" fillId="0" borderId="17" xfId="73" applyFont="1" applyFill="1" applyBorder="1" applyAlignment="1">
      <alignment horizontal="center" vertical="center"/>
      <protection/>
    </xf>
    <xf numFmtId="0" fontId="8" fillId="0" borderId="0" xfId="0" applyFont="1" applyAlignment="1">
      <alignment horizontal="center" vertical="center"/>
    </xf>
    <xf numFmtId="0" fontId="0" fillId="0" borderId="10" xfId="0" applyBorder="1" applyAlignment="1">
      <alignment horizontal="center" vertical="center"/>
    </xf>
    <xf numFmtId="0" fontId="5" fillId="0" borderId="12" xfId="0" applyFont="1" applyBorder="1" applyAlignment="1">
      <alignment horizontal="center" vertical="center" wrapText="1"/>
    </xf>
    <xf numFmtId="0" fontId="5" fillId="0" borderId="16" xfId="0" applyFont="1" applyBorder="1" applyAlignment="1">
      <alignment horizontal="center" vertical="distributed"/>
    </xf>
    <xf numFmtId="0" fontId="5" fillId="0" borderId="18" xfId="0" applyFont="1" applyBorder="1" applyAlignment="1">
      <alignment horizontal="center" vertical="distributed"/>
    </xf>
    <xf numFmtId="0" fontId="5" fillId="0" borderId="19" xfId="0" applyFont="1" applyBorder="1" applyAlignment="1">
      <alignment horizontal="center" vertical="distributed"/>
    </xf>
    <xf numFmtId="0" fontId="5"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0" xfId="0" applyFont="1" applyFill="1" applyBorder="1" applyAlignment="1">
      <alignment horizontal="center" vertical="center"/>
    </xf>
    <xf numFmtId="0" fontId="1" fillId="0" borderId="20" xfId="0" applyFont="1" applyBorder="1" applyAlignment="1">
      <alignment horizontal="center" vertical="center" wrapText="1"/>
    </xf>
    <xf numFmtId="0" fontId="36" fillId="0" borderId="12" xfId="0" applyFont="1" applyFill="1" applyBorder="1" applyAlignment="1">
      <alignment horizontal="center" vertical="center"/>
    </xf>
    <xf numFmtId="0" fontId="1" fillId="0" borderId="17" xfId="0" applyFont="1" applyBorder="1" applyAlignment="1">
      <alignment horizontal="center" vertical="center" wrapText="1"/>
    </xf>
    <xf numFmtId="0" fontId="36"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1" fillId="0" borderId="10" xfId="0" applyFont="1" applyBorder="1" applyAlignment="1">
      <alignment horizontal="center" vertical="center"/>
    </xf>
    <xf numFmtId="0" fontId="9" fillId="0" borderId="10" xfId="73" applyFont="1" applyFill="1" applyBorder="1" applyAlignment="1">
      <alignment horizontal="center" vertical="center"/>
      <protection/>
    </xf>
    <xf numFmtId="0" fontId="15" fillId="0" borderId="0" xfId="0" applyFont="1" applyAlignment="1">
      <alignment horizontal="lef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0" fillId="0" borderId="0" xfId="0" applyFill="1" applyAlignment="1">
      <alignment vertical="center"/>
    </xf>
    <xf numFmtId="0" fontId="5" fillId="0" borderId="10" xfId="0" applyFont="1" applyBorder="1" applyAlignment="1">
      <alignment horizontal="center" vertical="distributed"/>
    </xf>
    <xf numFmtId="0" fontId="0" fillId="0" borderId="17" xfId="0" applyBorder="1" applyAlignment="1">
      <alignment vertical="center" wrapText="1"/>
    </xf>
    <xf numFmtId="0" fontId="36" fillId="0" borderId="10" xfId="0" applyFont="1" applyFill="1" applyBorder="1" applyAlignment="1">
      <alignment horizontal="center" vertical="center" wrapText="1"/>
    </xf>
    <xf numFmtId="0" fontId="0" fillId="0" borderId="10" xfId="71" applyFont="1" applyBorder="1" applyAlignment="1">
      <alignment horizontal="center" vertical="center" wrapText="1"/>
      <protection/>
    </xf>
    <xf numFmtId="0" fontId="36" fillId="0" borderId="10" xfId="0" applyFont="1" applyFill="1" applyBorder="1" applyAlignment="1">
      <alignment horizontal="center" vertical="center" wrapText="1"/>
    </xf>
    <xf numFmtId="0" fontId="0" fillId="0" borderId="10"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0" xfId="71" applyFont="1" applyFill="1" applyBorder="1" applyAlignment="1">
      <alignment horizontal="center" vertical="center" wrapText="1"/>
      <protection/>
    </xf>
    <xf numFmtId="0" fontId="0" fillId="0" borderId="10" xfId="71" applyFont="1" applyFill="1" applyBorder="1" applyAlignment="1">
      <alignment horizontal="center" vertical="center" wrapText="1"/>
      <protection/>
    </xf>
    <xf numFmtId="0" fontId="39" fillId="0" borderId="10" xfId="71" applyFont="1" applyBorder="1" applyAlignment="1">
      <alignment horizontal="center" vertical="center" wrapText="1"/>
      <protection/>
    </xf>
    <xf numFmtId="0" fontId="36" fillId="0" borderId="10" xfId="0" applyFont="1" applyFill="1" applyBorder="1" applyAlignment="1">
      <alignment horizontal="center" vertical="center" wrapText="1"/>
    </xf>
    <xf numFmtId="0" fontId="0" fillId="0" borderId="10" xfId="71" applyFont="1" applyBorder="1" applyAlignment="1">
      <alignment horizontal="center" vertical="center" wrapText="1"/>
      <protection/>
    </xf>
    <xf numFmtId="0" fontId="36" fillId="25" borderId="10" xfId="73" applyFont="1" applyFill="1" applyBorder="1" applyAlignment="1">
      <alignment horizontal="center" vertical="center" wrapText="1"/>
      <protection/>
    </xf>
    <xf numFmtId="0" fontId="0" fillId="25" borderId="10" xfId="69" applyFont="1" applyFill="1" applyBorder="1" applyAlignment="1">
      <alignment horizontal="center" vertical="center" wrapText="1"/>
      <protection/>
    </xf>
    <xf numFmtId="0" fontId="0" fillId="25" borderId="10" xfId="73" applyFont="1" applyFill="1" applyBorder="1" applyAlignment="1">
      <alignment horizontal="center" vertical="center" wrapText="1"/>
      <protection/>
    </xf>
    <xf numFmtId="0" fontId="36" fillId="25" borderId="10" xfId="73" applyFont="1" applyFill="1" applyBorder="1" applyAlignment="1">
      <alignment horizontal="center" vertical="center" wrapText="1"/>
      <protection/>
    </xf>
    <xf numFmtId="0" fontId="36" fillId="25" borderId="10" xfId="73" applyFont="1" applyFill="1" applyBorder="1" applyAlignment="1">
      <alignment horizontal="center" vertical="center" wrapText="1"/>
      <protection/>
    </xf>
    <xf numFmtId="0" fontId="36" fillId="25" borderId="10" xfId="73" applyFont="1" applyFill="1" applyBorder="1" applyAlignment="1">
      <alignment horizontal="center" vertical="center" wrapText="1" shrinkToFit="1"/>
      <protection/>
    </xf>
    <xf numFmtId="0" fontId="0" fillId="0" borderId="10" xfId="69" applyFont="1" applyBorder="1" applyAlignment="1">
      <alignment horizontal="center" vertical="center" wrapText="1"/>
      <protection/>
    </xf>
    <xf numFmtId="0" fontId="0" fillId="0" borderId="10" xfId="72" applyFont="1" applyBorder="1" applyAlignment="1">
      <alignment horizontal="center" vertical="center" wrapText="1"/>
      <protection/>
    </xf>
    <xf numFmtId="0" fontId="0" fillId="0" borderId="10" xfId="51" applyFont="1" applyBorder="1" applyAlignment="1">
      <alignment horizontal="center" vertical="center" wrapText="1"/>
      <protection/>
    </xf>
    <xf numFmtId="0" fontId="1" fillId="0" borderId="10" xfId="75" applyFont="1" applyBorder="1" applyAlignment="1">
      <alignment horizontal="center" vertical="center" wrapText="1"/>
      <protection/>
    </xf>
    <xf numFmtId="0" fontId="0" fillId="0" borderId="10" xfId="72" applyFont="1" applyFill="1" applyBorder="1" applyAlignment="1">
      <alignment horizontal="center" vertical="center" wrapText="1"/>
      <protection/>
    </xf>
    <xf numFmtId="0" fontId="36" fillId="0" borderId="10" xfId="73" applyFont="1" applyFill="1" applyBorder="1" applyAlignment="1">
      <alignment horizontal="center" vertical="center" wrapText="1"/>
      <protection/>
    </xf>
    <xf numFmtId="0" fontId="36" fillId="0" borderId="10" xfId="27" applyFont="1" applyBorder="1" applyAlignment="1">
      <alignment horizontal="center" vertical="center" wrapText="1"/>
      <protection/>
    </xf>
    <xf numFmtId="0" fontId="0" fillId="0" borderId="10" xfId="27" applyFont="1" applyBorder="1" applyAlignment="1">
      <alignment horizontal="center" vertical="center" wrapText="1"/>
      <protection/>
    </xf>
    <xf numFmtId="0" fontId="1" fillId="0" borderId="10" xfId="76" applyFont="1" applyBorder="1" applyAlignment="1">
      <alignment horizontal="center" vertical="center" wrapText="1"/>
      <protection/>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40" fillId="0" borderId="10" xfId="0" applyFont="1" applyFill="1" applyBorder="1" applyAlignment="1">
      <alignment horizontal="center" vertical="center" wrapText="1"/>
    </xf>
    <xf numFmtId="0" fontId="36" fillId="25" borderId="10" xfId="73" applyFont="1" applyFill="1" applyBorder="1" applyAlignment="1">
      <alignment horizontal="center" vertical="center" wrapText="1"/>
      <protection/>
    </xf>
    <xf numFmtId="0" fontId="36" fillId="0" borderId="10" xfId="73" applyFont="1" applyFill="1" applyBorder="1" applyAlignment="1">
      <alignment horizontal="center" vertical="center" wrapText="1"/>
      <protection/>
    </xf>
    <xf numFmtId="0" fontId="41" fillId="0" borderId="10" xfId="73" applyFont="1" applyFill="1" applyBorder="1" applyAlignment="1">
      <alignment horizontal="center" vertical="center" wrapText="1"/>
      <protection/>
    </xf>
    <xf numFmtId="0" fontId="0" fillId="0" borderId="10" xfId="76" applyFont="1" applyBorder="1" applyAlignment="1">
      <alignment horizontal="center" vertical="center" wrapText="1"/>
      <protection/>
    </xf>
    <xf numFmtId="0" fontId="36" fillId="0" borderId="10" xfId="27" applyFont="1" applyBorder="1" applyAlignment="1">
      <alignment horizontal="center" vertical="center" wrapText="1"/>
      <protection/>
    </xf>
    <xf numFmtId="0" fontId="2" fillId="0" borderId="19" xfId="0" applyFont="1" applyBorder="1" applyAlignment="1">
      <alignment horizontal="center" vertical="center"/>
    </xf>
    <xf numFmtId="0" fontId="36" fillId="25" borderId="10" xfId="0" applyFont="1" applyFill="1" applyBorder="1" applyAlignment="1">
      <alignment horizontal="center" vertical="center" wrapText="1"/>
    </xf>
    <xf numFmtId="0" fontId="1" fillId="0" borderId="10" xfId="71" applyFont="1" applyBorder="1" applyAlignment="1">
      <alignment horizontal="center" vertical="center" wrapText="1"/>
      <protection/>
    </xf>
    <xf numFmtId="0" fontId="36" fillId="0" borderId="12"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0" fillId="25" borderId="12" xfId="63" applyFont="1" applyFill="1" applyBorder="1" applyAlignment="1">
      <alignment horizontal="center" vertical="center" wrapText="1"/>
      <protection/>
    </xf>
    <xf numFmtId="0" fontId="0" fillId="25" borderId="10" xfId="63" applyFont="1" applyFill="1" applyBorder="1" applyAlignment="1">
      <alignment horizontal="center" vertical="center" wrapText="1"/>
      <protection/>
    </xf>
    <xf numFmtId="0" fontId="0" fillId="25" borderId="10" xfId="0" applyFont="1" applyFill="1" applyBorder="1" applyAlignment="1">
      <alignment horizontal="center" vertical="center" wrapText="1"/>
    </xf>
    <xf numFmtId="0" fontId="0" fillId="25" borderId="20" xfId="63" applyFont="1" applyFill="1" applyBorder="1" applyAlignment="1">
      <alignment horizontal="center" vertical="center" wrapText="1"/>
      <protection/>
    </xf>
    <xf numFmtId="0" fontId="36" fillId="25" borderId="10" xfId="0" applyFont="1" applyFill="1" applyBorder="1" applyAlignment="1">
      <alignment horizontal="center" vertical="center" wrapText="1"/>
    </xf>
    <xf numFmtId="0" fontId="0" fillId="25" borderId="17" xfId="63" applyFont="1" applyFill="1" applyBorder="1" applyAlignment="1">
      <alignment horizontal="center" vertical="center" wrapText="1"/>
      <protection/>
    </xf>
    <xf numFmtId="0" fontId="36" fillId="25" borderId="12" xfId="0" applyFont="1" applyFill="1" applyBorder="1" applyAlignment="1">
      <alignment horizontal="center" vertical="center" wrapText="1"/>
    </xf>
    <xf numFmtId="0" fontId="41" fillId="25" borderId="10" xfId="73" applyFont="1" applyFill="1" applyBorder="1" applyAlignment="1">
      <alignment horizontal="center" vertical="center" wrapText="1"/>
      <protection/>
    </xf>
    <xf numFmtId="0" fontId="1" fillId="25" borderId="10" xfId="73" applyFont="1" applyFill="1" applyBorder="1" applyAlignment="1">
      <alignment horizontal="center" vertical="center" wrapText="1"/>
      <protection/>
    </xf>
    <xf numFmtId="0" fontId="36" fillId="25" borderId="20" xfId="0" applyFont="1" applyFill="1" applyBorder="1" applyAlignment="1">
      <alignment horizontal="center" vertical="center" wrapText="1"/>
    </xf>
    <xf numFmtId="0" fontId="36" fillId="25" borderId="17" xfId="0" applyFont="1" applyFill="1" applyBorder="1" applyAlignment="1">
      <alignment horizontal="center" vertical="center" wrapText="1"/>
    </xf>
    <xf numFmtId="0" fontId="41"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0" fillId="0" borderId="12" xfId="71" applyFont="1" applyBorder="1" applyAlignment="1">
      <alignment horizontal="center" vertical="center" wrapText="1"/>
      <protection/>
    </xf>
    <xf numFmtId="0" fontId="0" fillId="0" borderId="20" xfId="71" applyFont="1" applyBorder="1" applyAlignment="1">
      <alignment horizontal="center" vertical="center" wrapText="1"/>
      <protection/>
    </xf>
    <xf numFmtId="0" fontId="0" fillId="0" borderId="10" xfId="71" applyFont="1" applyBorder="1" applyAlignment="1">
      <alignment horizontal="center" vertical="center" wrapText="1"/>
      <protection/>
    </xf>
    <xf numFmtId="0" fontId="0" fillId="0" borderId="17" xfId="71" applyFont="1" applyBorder="1" applyAlignment="1">
      <alignment horizontal="center" vertical="center" wrapText="1"/>
      <protection/>
    </xf>
    <xf numFmtId="0" fontId="0" fillId="0" borderId="20" xfId="71" applyFont="1" applyBorder="1" applyAlignment="1">
      <alignment horizontal="center" vertical="center" wrapText="1"/>
      <protection/>
    </xf>
    <xf numFmtId="0" fontId="0" fillId="0" borderId="17" xfId="71" applyFont="1" applyBorder="1" applyAlignment="1">
      <alignment horizontal="center" vertical="center" wrapText="1"/>
      <protection/>
    </xf>
    <xf numFmtId="0" fontId="0" fillId="0" borderId="0" xfId="0" applyAlignment="1">
      <alignment horizontal="left" vertical="center" wrapText="1"/>
    </xf>
    <xf numFmtId="0" fontId="0" fillId="0" borderId="0" xfId="0" applyAlignment="1">
      <alignment horizontal="left" vertical="center"/>
    </xf>
    <xf numFmtId="0" fontId="0" fillId="0" borderId="10" xfId="69" applyFont="1" applyBorder="1" applyAlignment="1">
      <alignment horizontal="center" vertical="center" wrapText="1"/>
      <protection/>
    </xf>
    <xf numFmtId="0" fontId="0" fillId="0" borderId="0" xfId="0" applyAlignment="1">
      <alignment vertical="center" wrapText="1"/>
    </xf>
    <xf numFmtId="0" fontId="4" fillId="0" borderId="11" xfId="0" applyFont="1" applyFill="1" applyBorder="1" applyAlignment="1">
      <alignment horizontal="center" vertical="distributed"/>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distributed"/>
    </xf>
    <xf numFmtId="0" fontId="5" fillId="0" borderId="14" xfId="0" applyFont="1" applyFill="1" applyBorder="1" applyAlignment="1">
      <alignment horizontal="center" vertical="distributed"/>
    </xf>
    <xf numFmtId="0" fontId="5" fillId="0" borderId="20" xfId="0" applyFont="1" applyFill="1" applyBorder="1" applyAlignment="1">
      <alignment horizontal="center" vertical="center" wrapText="1"/>
    </xf>
    <xf numFmtId="0" fontId="0" fillId="0" borderId="10" xfId="63" applyBorder="1" applyAlignment="1">
      <alignment horizontal="center" vertical="center" wrapText="1"/>
      <protection/>
    </xf>
    <xf numFmtId="0" fontId="0" fillId="0" borderId="10" xfId="63"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0" xfId="63" applyFill="1" applyBorder="1" applyAlignment="1">
      <alignment horizontal="center" vertical="center" wrapText="1"/>
      <protection/>
    </xf>
    <xf numFmtId="0" fontId="36" fillId="0" borderId="10" xfId="0" applyFont="1" applyFill="1" applyBorder="1" applyAlignment="1">
      <alignment horizontal="center" vertical="center" wrapText="1"/>
    </xf>
    <xf numFmtId="0" fontId="0" fillId="0" borderId="10" xfId="67" applyFont="1" applyBorder="1" applyAlignment="1">
      <alignment horizontal="center" vertical="center" wrapText="1"/>
      <protection/>
    </xf>
    <xf numFmtId="0" fontId="16" fillId="18" borderId="10" xfId="54" applyFont="1" applyBorder="1" applyAlignment="1">
      <alignment horizontal="center" vertical="center" wrapText="1"/>
    </xf>
    <xf numFmtId="0" fontId="0" fillId="0" borderId="10" xfId="69" applyBorder="1" applyAlignment="1">
      <alignment horizontal="center" vertical="center" wrapText="1"/>
      <protection/>
    </xf>
    <xf numFmtId="0" fontId="0" fillId="0" borderId="10" xfId="69" applyFont="1" applyBorder="1" applyAlignment="1">
      <alignment horizontal="center" vertical="center" wrapText="1"/>
      <protection/>
    </xf>
    <xf numFmtId="0" fontId="0" fillId="0" borderId="10" xfId="69" applyBorder="1" applyAlignment="1">
      <alignment horizontal="center" vertical="center" wrapText="1"/>
      <protection/>
    </xf>
    <xf numFmtId="0" fontId="1" fillId="25" borderId="10" xfId="51" applyFont="1" applyFill="1" applyBorder="1" applyAlignment="1">
      <alignment horizontal="center" vertical="center" wrapText="1"/>
      <protection/>
    </xf>
    <xf numFmtId="0" fontId="0" fillId="0" borderId="10" xfId="51" applyBorder="1" applyAlignment="1">
      <alignment horizontal="center" vertical="center" wrapText="1"/>
      <protection/>
    </xf>
    <xf numFmtId="0" fontId="1" fillId="0" borderId="10" xfId="63" applyFont="1" applyBorder="1" applyAlignment="1">
      <alignment horizontal="center" vertical="center" wrapText="1"/>
      <protection/>
    </xf>
    <xf numFmtId="0" fontId="0" fillId="0" borderId="10" xfId="71" applyBorder="1" applyAlignment="1">
      <alignment horizontal="center" vertical="center" wrapText="1"/>
      <protection/>
    </xf>
    <xf numFmtId="0" fontId="0" fillId="0" borderId="10" xfId="71" applyBorder="1" applyAlignment="1">
      <alignment horizontal="center" vertical="center" wrapText="1"/>
      <protection/>
    </xf>
    <xf numFmtId="0" fontId="3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distributed"/>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0" xfId="67" applyBorder="1" applyAlignment="1">
      <alignment horizontal="center" vertical="center" wrapText="1"/>
      <protection/>
    </xf>
    <xf numFmtId="0" fontId="1" fillId="0" borderId="0" xfId="0" applyFont="1" applyFill="1" applyAlignment="1">
      <alignment vertical="center"/>
    </xf>
    <xf numFmtId="0" fontId="0" fillId="0" borderId="21" xfId="71" applyFont="1" applyBorder="1" applyAlignment="1">
      <alignment horizontal="center" vertical="center" wrapText="1"/>
      <protection/>
    </xf>
    <xf numFmtId="0" fontId="0" fillId="0" borderId="22" xfId="71" applyFont="1" applyBorder="1" applyAlignment="1">
      <alignment horizontal="center" vertical="center" wrapText="1"/>
      <protection/>
    </xf>
    <xf numFmtId="0" fontId="0" fillId="25" borderId="12" xfId="71" applyFont="1" applyFill="1" applyBorder="1" applyAlignment="1">
      <alignment horizontal="center" vertical="center" wrapText="1"/>
      <protection/>
    </xf>
    <xf numFmtId="0" fontId="0" fillId="25" borderId="12" xfId="71" applyFont="1" applyFill="1" applyBorder="1" applyAlignment="1">
      <alignment horizontal="center" vertical="center" wrapText="1"/>
      <protection/>
    </xf>
    <xf numFmtId="0" fontId="0" fillId="25" borderId="10" xfId="71" applyFont="1" applyFill="1" applyBorder="1" applyAlignment="1">
      <alignment horizontal="center" vertical="center" wrapText="1"/>
      <protection/>
    </xf>
    <xf numFmtId="0" fontId="0" fillId="25" borderId="20" xfId="71" applyFont="1" applyFill="1" applyBorder="1" applyAlignment="1">
      <alignment horizontal="center" vertical="center" wrapText="1"/>
      <protection/>
    </xf>
    <xf numFmtId="0" fontId="0" fillId="25" borderId="20" xfId="71"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0" fontId="36" fillId="0" borderId="0" xfId="0" applyFont="1" applyFill="1" applyAlignment="1">
      <alignment horizontal="center" vertical="center" wrapText="1"/>
    </xf>
    <xf numFmtId="0" fontId="0" fillId="25" borderId="10" xfId="63" applyFill="1" applyBorder="1" applyAlignment="1">
      <alignment horizontal="center" vertical="center" wrapText="1"/>
      <protection/>
    </xf>
    <xf numFmtId="0" fontId="0" fillId="25" borderId="17" xfId="71" applyFont="1" applyFill="1" applyBorder="1" applyAlignment="1">
      <alignment horizontal="center" vertical="center" wrapText="1"/>
      <protection/>
    </xf>
    <xf numFmtId="0" fontId="16" fillId="25" borderId="10" xfId="54" applyFont="1" applyFill="1" applyBorder="1" applyAlignment="1">
      <alignment horizontal="center" vertical="center" wrapText="1"/>
    </xf>
    <xf numFmtId="0" fontId="1" fillId="25" borderId="10" xfId="63" applyFont="1" applyFill="1" applyBorder="1" applyAlignment="1">
      <alignment horizontal="center" vertical="center" wrapText="1"/>
      <protection/>
    </xf>
    <xf numFmtId="0" fontId="0" fillId="25" borderId="17" xfId="71" applyFont="1" applyFill="1" applyBorder="1" applyAlignment="1">
      <alignment horizontal="center" vertical="center" wrapText="1"/>
      <protection/>
    </xf>
    <xf numFmtId="0" fontId="36" fillId="0" borderId="12"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1" fillId="25" borderId="10" xfId="69" applyFont="1" applyFill="1" applyBorder="1" applyAlignment="1">
      <alignment horizontal="center" vertical="center" wrapText="1"/>
      <protection/>
    </xf>
    <xf numFmtId="0" fontId="0" fillId="0" borderId="12" xfId="69" applyFont="1" applyBorder="1" applyAlignment="1">
      <alignment horizontal="center" vertical="center" wrapText="1"/>
      <protection/>
    </xf>
    <xf numFmtId="0" fontId="0" fillId="0" borderId="20" xfId="69" applyFont="1" applyBorder="1" applyAlignment="1">
      <alignment horizontal="center" vertical="center" wrapText="1"/>
      <protection/>
    </xf>
    <xf numFmtId="0" fontId="0" fillId="0" borderId="17" xfId="69" applyFont="1" applyBorder="1" applyAlignment="1">
      <alignment horizontal="center" vertical="center" wrapText="1"/>
      <protection/>
    </xf>
    <xf numFmtId="0" fontId="0" fillId="0" borderId="14" xfId="71" applyFont="1" applyBorder="1" applyAlignment="1">
      <alignment horizontal="center" vertical="center" wrapText="1"/>
      <protection/>
    </xf>
    <xf numFmtId="0" fontId="0" fillId="0" borderId="23" xfId="71" applyFont="1" applyBorder="1" applyAlignment="1">
      <alignment horizontal="center" vertical="center" wrapText="1"/>
      <protection/>
    </xf>
    <xf numFmtId="0" fontId="0" fillId="0" borderId="0" xfId="71" applyFont="1" applyAlignment="1">
      <alignment horizontal="center" vertical="center" wrapText="1"/>
      <protection/>
    </xf>
    <xf numFmtId="0" fontId="0" fillId="0" borderId="24" xfId="71" applyFont="1" applyBorder="1" applyAlignment="1">
      <alignment horizontal="center" vertical="center" wrapText="1"/>
      <protection/>
    </xf>
    <xf numFmtId="0" fontId="0" fillId="0" borderId="25" xfId="71" applyFont="1" applyBorder="1" applyAlignment="1">
      <alignment horizontal="center" vertical="center" wrapText="1"/>
      <protection/>
    </xf>
    <xf numFmtId="0" fontId="0" fillId="0" borderId="23" xfId="71" applyBorder="1" applyAlignment="1">
      <alignment horizontal="center" vertical="center" wrapText="1"/>
      <protection/>
    </xf>
    <xf numFmtId="0" fontId="0" fillId="0" borderId="12" xfId="71" applyBorder="1" applyAlignment="1">
      <alignment horizontal="center" vertical="center" wrapText="1"/>
      <protection/>
    </xf>
    <xf numFmtId="0" fontId="0" fillId="0" borderId="24" xfId="71" applyBorder="1" applyAlignment="1">
      <alignment horizontal="center" vertical="center" wrapText="1"/>
      <protection/>
    </xf>
    <xf numFmtId="0" fontId="0" fillId="0" borderId="20" xfId="71" applyBorder="1" applyAlignment="1">
      <alignment horizontal="center" vertical="center" wrapText="1"/>
      <protection/>
    </xf>
    <xf numFmtId="0" fontId="0" fillId="0" borderId="17" xfId="71" applyBorder="1" applyAlignment="1">
      <alignment horizontal="center" vertical="center" wrapText="1"/>
      <protection/>
    </xf>
    <xf numFmtId="0" fontId="0" fillId="0" borderId="25" xfId="71" applyBorder="1" applyAlignment="1">
      <alignment horizontal="center" vertical="center" wrapText="1"/>
      <protection/>
    </xf>
    <xf numFmtId="0" fontId="36" fillId="25" borderId="10" xfId="0" applyFont="1" applyFill="1" applyBorder="1" applyAlignment="1">
      <alignment horizontal="center" vertical="center" wrapText="1"/>
    </xf>
    <xf numFmtId="0" fontId="9" fillId="0" borderId="0" xfId="0" applyFont="1" applyAlignment="1">
      <alignment horizontal="center" vertical="center"/>
    </xf>
    <xf numFmtId="0" fontId="0" fillId="25" borderId="10" xfId="69"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36" fillId="0" borderId="0" xfId="0" applyFont="1" applyFill="1" applyAlignment="1">
      <alignment horizontal="center" vertical="center"/>
    </xf>
    <xf numFmtId="0" fontId="0" fillId="0" borderId="20" xfId="0" applyFont="1" applyBorder="1" applyAlignment="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1" xfId="47"/>
    <cellStyle name="适中" xfId="48"/>
    <cellStyle name="20% - 强调文字颜色 5" xfId="49"/>
    <cellStyle name="强调文字颜色 1" xfId="50"/>
    <cellStyle name="常规 2 2 2" xfId="51"/>
    <cellStyle name="20% - 强调文字颜色 1" xfId="52"/>
    <cellStyle name="40% - 强调文字颜色 1" xfId="53"/>
    <cellStyle name="输出 2" xfId="54"/>
    <cellStyle name="20% - 强调文字颜色 2" xfId="55"/>
    <cellStyle name="常规 7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常规 2 10" xfId="69"/>
    <cellStyle name="60% - 强调文字颜色 6" xfId="70"/>
    <cellStyle name="常规 2" xfId="71"/>
    <cellStyle name="常规 2 4" xfId="72"/>
    <cellStyle name="常规 3" xfId="73"/>
    <cellStyle name="常规 4" xfId="74"/>
    <cellStyle name="常规 2 15" xfId="75"/>
    <cellStyle name="常规 2 17" xfId="76"/>
    <cellStyle name="常规 5"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8"/>
  <sheetViews>
    <sheetView tabSelected="1" workbookViewId="0" topLeftCell="A5">
      <selection activeCell="P11" sqref="P11"/>
    </sheetView>
  </sheetViews>
  <sheetFormatPr defaultColWidth="9.00390625" defaultRowHeight="13.5"/>
  <cols>
    <col min="1" max="1" width="12.25390625" style="62" customWidth="1"/>
    <col min="2" max="2" width="10.75390625" style="4" customWidth="1"/>
    <col min="3" max="3" width="10.25390625" style="4" customWidth="1"/>
    <col min="4" max="4" width="9.75390625" style="4" customWidth="1"/>
    <col min="5" max="5" width="14.00390625" style="4" customWidth="1"/>
    <col min="6" max="6" width="11.25390625" style="4" customWidth="1"/>
    <col min="7" max="7" width="11.00390625" style="4" customWidth="1"/>
    <col min="8" max="8" width="8.875" style="4" customWidth="1"/>
    <col min="9" max="10" width="8.625" style="4" customWidth="1"/>
    <col min="11" max="11" width="11.50390625" style="4" customWidth="1"/>
    <col min="12" max="12" width="19.125" style="4" customWidth="1"/>
    <col min="13" max="13" width="10.375" style="4" customWidth="1"/>
  </cols>
  <sheetData>
    <row r="1" spans="1:13" ht="26.25" customHeight="1">
      <c r="A1" s="26" t="s">
        <v>0</v>
      </c>
      <c r="B1" s="26"/>
      <c r="C1" s="26"/>
      <c r="D1" s="26"/>
      <c r="E1" s="26"/>
      <c r="F1" s="26"/>
      <c r="G1" s="26"/>
      <c r="H1" s="26"/>
      <c r="I1" s="26"/>
      <c r="J1" s="26"/>
      <c r="K1" s="26"/>
      <c r="L1" s="26"/>
      <c r="M1" s="26"/>
    </row>
    <row r="2" spans="1:13" s="2" customFormat="1" ht="25.5" customHeight="1">
      <c r="A2" s="27" t="s">
        <v>1</v>
      </c>
      <c r="B2" s="27" t="s">
        <v>2</v>
      </c>
      <c r="C2" s="32" t="s">
        <v>3</v>
      </c>
      <c r="D2" s="55"/>
      <c r="E2" s="55"/>
      <c r="F2" s="55"/>
      <c r="G2" s="56"/>
      <c r="H2" s="27" t="s">
        <v>4</v>
      </c>
      <c r="I2" s="32" t="s">
        <v>5</v>
      </c>
      <c r="J2" s="55"/>
      <c r="K2" s="56"/>
      <c r="L2" s="27" t="s">
        <v>6</v>
      </c>
      <c r="M2" s="27" t="s">
        <v>7</v>
      </c>
    </row>
    <row r="3" spans="1:13" s="2" customFormat="1" ht="30" customHeight="1">
      <c r="A3" s="33"/>
      <c r="B3" s="33"/>
      <c r="C3" s="7" t="s">
        <v>8</v>
      </c>
      <c r="D3" s="7" t="s">
        <v>9</v>
      </c>
      <c r="E3" s="7" t="s">
        <v>10</v>
      </c>
      <c r="F3" s="7" t="s">
        <v>11</v>
      </c>
      <c r="G3" s="7" t="s">
        <v>12</v>
      </c>
      <c r="H3" s="33"/>
      <c r="I3" s="33" t="s">
        <v>13</v>
      </c>
      <c r="J3" s="33" t="s">
        <v>14</v>
      </c>
      <c r="K3" s="33" t="s">
        <v>15</v>
      </c>
      <c r="L3" s="33"/>
      <c r="M3" s="33"/>
    </row>
    <row r="4" spans="1:13" ht="24.75" customHeight="1">
      <c r="A4" s="274" t="s">
        <v>16</v>
      </c>
      <c r="B4" s="11" t="s">
        <v>17</v>
      </c>
      <c r="C4" s="11">
        <v>350.044</v>
      </c>
      <c r="D4" s="11"/>
      <c r="E4" s="11"/>
      <c r="F4" s="11"/>
      <c r="G4" s="11">
        <f aca="true" t="shared" si="0" ref="G4:G7">C4+D4+E4+F4</f>
        <v>350.044</v>
      </c>
      <c r="H4" s="11">
        <v>40</v>
      </c>
      <c r="I4" s="11"/>
      <c r="J4" s="11">
        <v>30</v>
      </c>
      <c r="K4" s="11">
        <f>I4+J4</f>
        <v>30</v>
      </c>
      <c r="L4" s="11">
        <v>80</v>
      </c>
      <c r="M4" s="11">
        <f>G4+H4+K4+L4</f>
        <v>500.044</v>
      </c>
    </row>
    <row r="5" spans="1:13" ht="24.75" customHeight="1">
      <c r="A5" s="275"/>
      <c r="B5" s="11" t="s">
        <v>18</v>
      </c>
      <c r="C5" s="11">
        <v>394.292</v>
      </c>
      <c r="D5" s="11">
        <v>32</v>
      </c>
      <c r="E5" s="11"/>
      <c r="F5" s="11"/>
      <c r="G5" s="11">
        <f t="shared" si="0"/>
        <v>426.292</v>
      </c>
      <c r="H5" s="11">
        <v>26</v>
      </c>
      <c r="I5" s="11"/>
      <c r="J5" s="11">
        <v>30</v>
      </c>
      <c r="K5" s="11">
        <f aca="true" t="shared" si="1" ref="K5:K25">I5+J5</f>
        <v>30</v>
      </c>
      <c r="L5" s="11"/>
      <c r="M5" s="11">
        <f aca="true" t="shared" si="2" ref="M5:M25">G5+H5+K5+L5</f>
        <v>482.292</v>
      </c>
    </row>
    <row r="6" spans="1:13" ht="24.75" customHeight="1">
      <c r="A6" s="275"/>
      <c r="B6" s="11" t="s">
        <v>19</v>
      </c>
      <c r="C6" s="11">
        <v>28.3</v>
      </c>
      <c r="D6" s="11"/>
      <c r="E6" s="11"/>
      <c r="F6" s="11"/>
      <c r="G6" s="11">
        <f t="shared" si="0"/>
        <v>28.3</v>
      </c>
      <c r="H6" s="11"/>
      <c r="I6" s="11"/>
      <c r="J6" s="11">
        <v>15</v>
      </c>
      <c r="K6" s="11">
        <f t="shared" si="1"/>
        <v>15</v>
      </c>
      <c r="L6" s="11">
        <v>33</v>
      </c>
      <c r="M6" s="11">
        <f t="shared" si="2"/>
        <v>76.3</v>
      </c>
    </row>
    <row r="7" spans="1:13" ht="24.75" customHeight="1">
      <c r="A7" s="276"/>
      <c r="B7" s="11" t="s">
        <v>20</v>
      </c>
      <c r="C7" s="11">
        <v>605.532</v>
      </c>
      <c r="D7" s="11">
        <v>35.2</v>
      </c>
      <c r="E7" s="11">
        <v>85.6</v>
      </c>
      <c r="F7" s="11">
        <v>5</v>
      </c>
      <c r="G7" s="11">
        <f t="shared" si="0"/>
        <v>731.3320000000001</v>
      </c>
      <c r="H7" s="11">
        <v>150</v>
      </c>
      <c r="I7" s="11"/>
      <c r="J7" s="11">
        <v>30</v>
      </c>
      <c r="K7" s="11">
        <f t="shared" si="1"/>
        <v>30</v>
      </c>
      <c r="L7" s="11"/>
      <c r="M7" s="11">
        <f t="shared" si="2"/>
        <v>911.3320000000001</v>
      </c>
    </row>
    <row r="8" spans="1:13" ht="24.75" customHeight="1">
      <c r="A8" s="274" t="s">
        <v>21</v>
      </c>
      <c r="B8" s="11" t="s">
        <v>22</v>
      </c>
      <c r="C8" s="11">
        <v>207.536</v>
      </c>
      <c r="D8" s="11">
        <v>32</v>
      </c>
      <c r="E8" s="11"/>
      <c r="F8" s="11">
        <v>156</v>
      </c>
      <c r="G8" s="11">
        <f aca="true" t="shared" si="3" ref="G8:G10">C8+D8+E8+F8</f>
        <v>395.536</v>
      </c>
      <c r="H8" s="11">
        <v>10</v>
      </c>
      <c r="I8" s="11">
        <v>5</v>
      </c>
      <c r="J8" s="11">
        <v>53</v>
      </c>
      <c r="K8" s="11">
        <f t="shared" si="1"/>
        <v>58</v>
      </c>
      <c r="L8" s="11">
        <v>200</v>
      </c>
      <c r="M8" s="11">
        <f t="shared" si="2"/>
        <v>663.5360000000001</v>
      </c>
    </row>
    <row r="9" spans="1:13" ht="24.75" customHeight="1">
      <c r="A9" s="275"/>
      <c r="B9" s="11" t="s">
        <v>23</v>
      </c>
      <c r="C9" s="11">
        <v>372.49</v>
      </c>
      <c r="D9" s="11">
        <v>54.04</v>
      </c>
      <c r="E9" s="11"/>
      <c r="F9" s="11">
        <v>50</v>
      </c>
      <c r="G9" s="11">
        <f t="shared" si="3"/>
        <v>476.53000000000003</v>
      </c>
      <c r="H9" s="277"/>
      <c r="I9" s="11">
        <v>33</v>
      </c>
      <c r="J9" s="11">
        <v>30</v>
      </c>
      <c r="K9" s="11">
        <f t="shared" si="1"/>
        <v>63</v>
      </c>
      <c r="L9" s="11">
        <v>150</v>
      </c>
      <c r="M9" s="11">
        <f t="shared" si="2"/>
        <v>689.53</v>
      </c>
    </row>
    <row r="10" spans="1:13" ht="24.75" customHeight="1">
      <c r="A10" s="275"/>
      <c r="B10" s="11" t="s">
        <v>24</v>
      </c>
      <c r="C10" s="11">
        <v>426.74</v>
      </c>
      <c r="D10" s="11">
        <v>35.2</v>
      </c>
      <c r="E10" s="11"/>
      <c r="F10" s="11"/>
      <c r="G10" s="11">
        <f t="shared" si="3"/>
        <v>461.94</v>
      </c>
      <c r="H10" s="11">
        <v>112</v>
      </c>
      <c r="I10" s="11"/>
      <c r="J10" s="11">
        <v>30</v>
      </c>
      <c r="K10" s="11">
        <f t="shared" si="1"/>
        <v>30</v>
      </c>
      <c r="L10" s="11">
        <v>80</v>
      </c>
      <c r="M10" s="11">
        <f t="shared" si="2"/>
        <v>683.94</v>
      </c>
    </row>
    <row r="11" spans="1:13" ht="24.75" customHeight="1">
      <c r="A11" s="275"/>
      <c r="B11" s="11" t="s">
        <v>25</v>
      </c>
      <c r="C11" s="11">
        <v>386.94</v>
      </c>
      <c r="D11" s="11">
        <v>48</v>
      </c>
      <c r="E11" s="11"/>
      <c r="F11" s="11"/>
      <c r="G11" s="11">
        <v>434.94</v>
      </c>
      <c r="H11" s="11">
        <v>95</v>
      </c>
      <c r="I11" s="11"/>
      <c r="J11" s="11">
        <v>30</v>
      </c>
      <c r="K11" s="11">
        <f t="shared" si="1"/>
        <v>30</v>
      </c>
      <c r="L11" s="11"/>
      <c r="M11" s="11">
        <f t="shared" si="2"/>
        <v>559.94</v>
      </c>
    </row>
    <row r="12" spans="1:13" ht="24.75" customHeight="1">
      <c r="A12" s="278"/>
      <c r="B12" s="277" t="s">
        <v>26</v>
      </c>
      <c r="C12" s="11">
        <v>40.9</v>
      </c>
      <c r="D12" s="11"/>
      <c r="E12" s="11">
        <v>55.6</v>
      </c>
      <c r="F12" s="11"/>
      <c r="G12" s="11">
        <f>C12+D12+E12+F12</f>
        <v>96.5</v>
      </c>
      <c r="H12" s="11"/>
      <c r="I12" s="11"/>
      <c r="J12" s="11">
        <v>15</v>
      </c>
      <c r="K12" s="11">
        <f t="shared" si="1"/>
        <v>15</v>
      </c>
      <c r="L12" s="11"/>
      <c r="M12" s="11">
        <f t="shared" si="2"/>
        <v>111.5</v>
      </c>
    </row>
    <row r="13" spans="1:13" ht="24.75" customHeight="1">
      <c r="A13" s="276"/>
      <c r="B13" s="11" t="s">
        <v>27</v>
      </c>
      <c r="C13" s="11">
        <v>218.18</v>
      </c>
      <c r="D13" s="11">
        <v>32</v>
      </c>
      <c r="E13" s="11"/>
      <c r="F13" s="11"/>
      <c r="G13" s="11">
        <f>C13+D13+E13+F13</f>
        <v>250.18</v>
      </c>
      <c r="H13" s="11"/>
      <c r="I13" s="11"/>
      <c r="J13" s="11">
        <f>H13+I13</f>
        <v>0</v>
      </c>
      <c r="K13" s="11">
        <f t="shared" si="1"/>
        <v>0</v>
      </c>
      <c r="L13" s="11"/>
      <c r="M13" s="11">
        <f t="shared" si="2"/>
        <v>250.18</v>
      </c>
    </row>
    <row r="14" spans="1:13" ht="24.75" customHeight="1">
      <c r="A14" s="274" t="s">
        <v>28</v>
      </c>
      <c r="B14" s="11" t="s">
        <v>29</v>
      </c>
      <c r="C14" s="11">
        <v>377.29</v>
      </c>
      <c r="D14" s="11">
        <v>32</v>
      </c>
      <c r="E14" s="11">
        <v>0</v>
      </c>
      <c r="F14" s="11">
        <v>38</v>
      </c>
      <c r="G14" s="11">
        <f>C14+D14+E14+F14</f>
        <v>447.29</v>
      </c>
      <c r="H14" s="11">
        <v>90</v>
      </c>
      <c r="I14" s="11"/>
      <c r="J14" s="11">
        <v>35</v>
      </c>
      <c r="K14" s="11">
        <f t="shared" si="1"/>
        <v>35</v>
      </c>
      <c r="L14" s="11">
        <v>80</v>
      </c>
      <c r="M14" s="11">
        <f t="shared" si="2"/>
        <v>652.29</v>
      </c>
    </row>
    <row r="15" spans="1:13" ht="24.75" customHeight="1">
      <c r="A15" s="275"/>
      <c r="B15" s="11" t="s">
        <v>30</v>
      </c>
      <c r="C15" s="11">
        <v>124.84</v>
      </c>
      <c r="D15" s="11">
        <v>32</v>
      </c>
      <c r="E15" s="11">
        <v>0</v>
      </c>
      <c r="F15" s="11">
        <v>0</v>
      </c>
      <c r="G15" s="11">
        <f aca="true" t="shared" si="4" ref="G15:G24">C15+D15+E15+F15</f>
        <v>156.84</v>
      </c>
      <c r="H15" s="11">
        <v>0</v>
      </c>
      <c r="I15" s="11">
        <v>0</v>
      </c>
      <c r="J15" s="11">
        <v>30</v>
      </c>
      <c r="K15" s="11">
        <f t="shared" si="1"/>
        <v>30</v>
      </c>
      <c r="L15" s="11">
        <v>66</v>
      </c>
      <c r="M15" s="11">
        <f t="shared" si="2"/>
        <v>252.84</v>
      </c>
    </row>
    <row r="16" spans="1:13" ht="24.75" customHeight="1">
      <c r="A16" s="275"/>
      <c r="B16" s="11" t="s">
        <v>31</v>
      </c>
      <c r="C16" s="11">
        <v>294.95</v>
      </c>
      <c r="D16" s="11">
        <v>32</v>
      </c>
      <c r="E16" s="11">
        <v>0</v>
      </c>
      <c r="F16" s="11">
        <v>28</v>
      </c>
      <c r="G16" s="11">
        <f t="shared" si="4"/>
        <v>354.95</v>
      </c>
      <c r="H16" s="11">
        <v>115</v>
      </c>
      <c r="I16" s="11">
        <v>10</v>
      </c>
      <c r="J16" s="11">
        <v>30</v>
      </c>
      <c r="K16" s="11">
        <f t="shared" si="1"/>
        <v>40</v>
      </c>
      <c r="L16" s="11"/>
      <c r="M16" s="11">
        <f t="shared" si="2"/>
        <v>509.95</v>
      </c>
    </row>
    <row r="17" spans="1:13" ht="24.75" customHeight="1">
      <c r="A17" s="275"/>
      <c r="B17" s="14" t="s">
        <v>32</v>
      </c>
      <c r="C17" s="14">
        <v>340.71</v>
      </c>
      <c r="D17" s="14">
        <v>32</v>
      </c>
      <c r="E17" s="14">
        <v>0</v>
      </c>
      <c r="F17" s="14">
        <v>108</v>
      </c>
      <c r="G17" s="11">
        <f t="shared" si="4"/>
        <v>480.71</v>
      </c>
      <c r="H17" s="14">
        <v>100</v>
      </c>
      <c r="I17" s="14">
        <v>5</v>
      </c>
      <c r="J17" s="14">
        <v>96</v>
      </c>
      <c r="K17" s="11">
        <f t="shared" si="1"/>
        <v>101</v>
      </c>
      <c r="L17" s="14">
        <v>100</v>
      </c>
      <c r="M17" s="11">
        <f t="shared" si="2"/>
        <v>781.71</v>
      </c>
    </row>
    <row r="18" spans="1:13" ht="24.75" customHeight="1">
      <c r="A18" s="275"/>
      <c r="B18" s="15" t="s">
        <v>33</v>
      </c>
      <c r="C18" s="14">
        <v>294.12</v>
      </c>
      <c r="D18" s="14">
        <v>32</v>
      </c>
      <c r="E18" s="14">
        <v>80</v>
      </c>
      <c r="F18" s="14">
        <v>22</v>
      </c>
      <c r="G18" s="11">
        <f t="shared" si="4"/>
        <v>428.12</v>
      </c>
      <c r="H18" s="14">
        <v>31</v>
      </c>
      <c r="I18" s="14">
        <v>38</v>
      </c>
      <c r="J18" s="14">
        <v>100</v>
      </c>
      <c r="K18" s="11">
        <f t="shared" si="1"/>
        <v>138</v>
      </c>
      <c r="L18" s="14">
        <v>80</v>
      </c>
      <c r="M18" s="11">
        <f t="shared" si="2"/>
        <v>677.12</v>
      </c>
    </row>
    <row r="19" spans="1:13" ht="24.75" customHeight="1">
      <c r="A19" s="276"/>
      <c r="B19" s="10" t="s">
        <v>34</v>
      </c>
      <c r="C19" s="11">
        <v>372.52</v>
      </c>
      <c r="D19" s="11">
        <v>32</v>
      </c>
      <c r="E19" s="11">
        <v>0</v>
      </c>
      <c r="F19" s="11">
        <v>68</v>
      </c>
      <c r="G19" s="11">
        <f t="shared" si="4"/>
        <v>472.52</v>
      </c>
      <c r="H19" s="11">
        <v>60</v>
      </c>
      <c r="I19" s="11"/>
      <c r="J19" s="11">
        <v>30</v>
      </c>
      <c r="K19" s="11">
        <f t="shared" si="1"/>
        <v>30</v>
      </c>
      <c r="L19" s="11"/>
      <c r="M19" s="11">
        <f t="shared" si="2"/>
        <v>562.52</v>
      </c>
    </row>
    <row r="20" spans="1:13" ht="24.75" customHeight="1">
      <c r="A20" s="274" t="s">
        <v>35</v>
      </c>
      <c r="B20" s="11" t="s">
        <v>36</v>
      </c>
      <c r="C20" s="11">
        <v>328</v>
      </c>
      <c r="D20" s="11">
        <v>32</v>
      </c>
      <c r="E20" s="11"/>
      <c r="F20" s="11"/>
      <c r="G20" s="11">
        <f t="shared" si="4"/>
        <v>360</v>
      </c>
      <c r="H20" s="11">
        <v>240</v>
      </c>
      <c r="I20" s="11"/>
      <c r="J20" s="11">
        <v>30</v>
      </c>
      <c r="K20" s="11">
        <f t="shared" si="1"/>
        <v>30</v>
      </c>
      <c r="L20" s="11">
        <v>80</v>
      </c>
      <c r="M20" s="11">
        <f t="shared" si="2"/>
        <v>710</v>
      </c>
    </row>
    <row r="21" spans="1:13" ht="24.75" customHeight="1">
      <c r="A21" s="275"/>
      <c r="B21" s="11" t="s">
        <v>37</v>
      </c>
      <c r="C21" s="11">
        <v>279</v>
      </c>
      <c r="D21" s="11">
        <v>32</v>
      </c>
      <c r="E21" s="11"/>
      <c r="F21" s="11">
        <v>25</v>
      </c>
      <c r="G21" s="11">
        <f t="shared" si="4"/>
        <v>336</v>
      </c>
      <c r="H21" s="11">
        <v>60</v>
      </c>
      <c r="I21" s="11">
        <v>10</v>
      </c>
      <c r="J21" s="11">
        <v>45</v>
      </c>
      <c r="K21" s="11">
        <f t="shared" si="1"/>
        <v>55</v>
      </c>
      <c r="L21" s="11"/>
      <c r="M21" s="11">
        <f t="shared" si="2"/>
        <v>451</v>
      </c>
    </row>
    <row r="22" spans="1:13" ht="24.75" customHeight="1">
      <c r="A22" s="275"/>
      <c r="B22" s="11" t="s">
        <v>38</v>
      </c>
      <c r="C22" s="11">
        <v>274</v>
      </c>
      <c r="D22" s="11">
        <v>35</v>
      </c>
      <c r="E22" s="11"/>
      <c r="F22" s="11">
        <v>25</v>
      </c>
      <c r="G22" s="11">
        <f t="shared" si="4"/>
        <v>334</v>
      </c>
      <c r="H22" s="11">
        <v>60</v>
      </c>
      <c r="I22" s="11">
        <v>10</v>
      </c>
      <c r="J22" s="11">
        <v>46</v>
      </c>
      <c r="K22" s="11">
        <f t="shared" si="1"/>
        <v>56</v>
      </c>
      <c r="L22" s="11"/>
      <c r="M22" s="11">
        <f t="shared" si="2"/>
        <v>450</v>
      </c>
    </row>
    <row r="23" spans="1:13" ht="24.75" customHeight="1">
      <c r="A23" s="275"/>
      <c r="B23" s="11" t="s">
        <v>39</v>
      </c>
      <c r="C23" s="11">
        <v>276</v>
      </c>
      <c r="D23" s="11">
        <v>35</v>
      </c>
      <c r="E23" s="11"/>
      <c r="F23" s="11">
        <v>25</v>
      </c>
      <c r="G23" s="11">
        <f t="shared" si="4"/>
        <v>336</v>
      </c>
      <c r="H23" s="11">
        <v>9</v>
      </c>
      <c r="I23" s="11">
        <v>10</v>
      </c>
      <c r="J23" s="11">
        <v>30</v>
      </c>
      <c r="K23" s="11">
        <f t="shared" si="1"/>
        <v>40</v>
      </c>
      <c r="L23" s="11"/>
      <c r="M23" s="11">
        <f t="shared" si="2"/>
        <v>385</v>
      </c>
    </row>
    <row r="24" spans="1:13" ht="24.75" customHeight="1">
      <c r="A24" s="275"/>
      <c r="B24" s="11" t="s">
        <v>40</v>
      </c>
      <c r="C24" s="11">
        <v>92</v>
      </c>
      <c r="D24" s="11">
        <v>32</v>
      </c>
      <c r="E24" s="11">
        <v>0</v>
      </c>
      <c r="F24" s="11">
        <v>0</v>
      </c>
      <c r="G24" s="11">
        <f t="shared" si="4"/>
        <v>124</v>
      </c>
      <c r="H24" s="11">
        <v>60</v>
      </c>
      <c r="I24" s="11"/>
      <c r="J24" s="11">
        <v>15</v>
      </c>
      <c r="K24" s="11">
        <f t="shared" si="1"/>
        <v>15</v>
      </c>
      <c r="L24" s="11"/>
      <c r="M24" s="11">
        <f t="shared" si="2"/>
        <v>199</v>
      </c>
    </row>
    <row r="25" spans="1:13" ht="24.75" customHeight="1">
      <c r="A25" s="276"/>
      <c r="B25" s="11" t="s">
        <v>41</v>
      </c>
      <c r="C25" s="11">
        <v>22</v>
      </c>
      <c r="D25" s="11"/>
      <c r="E25" s="11">
        <v>30</v>
      </c>
      <c r="F25" s="11"/>
      <c r="G25" s="11">
        <v>52</v>
      </c>
      <c r="H25" s="11"/>
      <c r="I25" s="11"/>
      <c r="J25" s="11">
        <v>15</v>
      </c>
      <c r="K25" s="11">
        <f t="shared" si="1"/>
        <v>15</v>
      </c>
      <c r="L25" s="11"/>
      <c r="M25" s="11">
        <f t="shared" si="2"/>
        <v>67</v>
      </c>
    </row>
    <row r="26" spans="1:13" s="3" customFormat="1" ht="41.25" customHeight="1">
      <c r="A26" s="52" t="s">
        <v>42</v>
      </c>
      <c r="B26" s="52"/>
      <c r="C26" s="52"/>
      <c r="D26" s="52"/>
      <c r="E26" s="52"/>
      <c r="F26" s="52"/>
      <c r="G26" s="52"/>
      <c r="H26" s="52"/>
      <c r="I26" s="52"/>
      <c r="J26" s="52"/>
      <c r="K26" s="52"/>
      <c r="L26" s="52"/>
      <c r="M26" s="52"/>
    </row>
    <row r="27" spans="1:20" s="3" customFormat="1" ht="18.75" customHeight="1">
      <c r="A27" s="52"/>
      <c r="B27" s="52"/>
      <c r="C27" s="52"/>
      <c r="D27" s="52"/>
      <c r="E27" s="52"/>
      <c r="F27" s="52"/>
      <c r="G27" s="52"/>
      <c r="H27" s="52"/>
      <c r="I27" s="52"/>
      <c r="J27" s="52"/>
      <c r="K27" s="72"/>
      <c r="L27" s="52"/>
      <c r="M27" s="52"/>
      <c r="N27" s="52"/>
      <c r="O27" s="19"/>
      <c r="P27" s="19"/>
      <c r="Q27" s="19"/>
      <c r="R27" s="19"/>
      <c r="S27" s="19"/>
      <c r="T27" s="19"/>
    </row>
    <row r="28" spans="1:17" s="3" customFormat="1" ht="18" customHeight="1">
      <c r="A28" s="21" t="s">
        <v>43</v>
      </c>
      <c r="B28" s="21"/>
      <c r="C28" s="21"/>
      <c r="D28" s="21"/>
      <c r="E28" s="21"/>
      <c r="F28" s="21"/>
      <c r="G28" s="21"/>
      <c r="H28" s="21"/>
      <c r="I28" s="21"/>
      <c r="J28" s="21"/>
      <c r="K28" s="19"/>
      <c r="L28" s="19"/>
      <c r="M28" s="19"/>
      <c r="N28" s="19"/>
      <c r="O28" s="19"/>
      <c r="P28" s="19"/>
      <c r="Q28" s="19"/>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14">
    <mergeCell ref="A1:M1"/>
    <mergeCell ref="C2:G2"/>
    <mergeCell ref="I2:K2"/>
    <mergeCell ref="A26:M26"/>
    <mergeCell ref="A28:H28"/>
    <mergeCell ref="A2:A3"/>
    <mergeCell ref="A4:A7"/>
    <mergeCell ref="A8:A13"/>
    <mergeCell ref="A14:A19"/>
    <mergeCell ref="A20:A25"/>
    <mergeCell ref="B2:B3"/>
    <mergeCell ref="H2:H3"/>
    <mergeCell ref="L2:L3"/>
    <mergeCell ref="M2:M3"/>
  </mergeCells>
  <printOptions/>
  <pageMargins left="0.39" right="0.39" top="0.51" bottom="0.51"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16"/>
  <sheetViews>
    <sheetView zoomScaleSheetLayoutView="100" workbookViewId="0" topLeftCell="A1">
      <selection activeCell="M14" sqref="M14"/>
    </sheetView>
  </sheetViews>
  <sheetFormatPr defaultColWidth="9.00390625" defaultRowHeight="13.5"/>
  <cols>
    <col min="1" max="3" width="17.25390625" style="4" customWidth="1"/>
    <col min="4" max="4" width="9.125" style="5" customWidth="1"/>
    <col min="5" max="5" width="32.125" style="4" customWidth="1"/>
    <col min="6" max="6" width="10.25390625" style="4" customWidth="1"/>
    <col min="7" max="7" width="12.25390625" style="4" customWidth="1"/>
    <col min="8" max="8" width="17.875" style="4" customWidth="1"/>
  </cols>
  <sheetData>
    <row r="1" spans="1:10" s="1" customFormat="1" ht="33.75" customHeight="1">
      <c r="A1" s="6" t="s">
        <v>371</v>
      </c>
      <c r="B1" s="6"/>
      <c r="C1" s="6"/>
      <c r="D1" s="6"/>
      <c r="E1" s="6"/>
      <c r="F1" s="6"/>
      <c r="G1" s="6"/>
      <c r="H1" s="6"/>
      <c r="I1" s="22"/>
      <c r="J1" s="22"/>
    </row>
    <row r="2" spans="1:8" s="2" customFormat="1" ht="32.25" customHeight="1">
      <c r="A2" s="7" t="s">
        <v>1</v>
      </c>
      <c r="B2" s="7" t="s">
        <v>2</v>
      </c>
      <c r="C2" s="7" t="s">
        <v>372</v>
      </c>
      <c r="D2" s="8" t="s">
        <v>275</v>
      </c>
      <c r="E2" s="7" t="s">
        <v>373</v>
      </c>
      <c r="F2" s="7" t="s">
        <v>374</v>
      </c>
      <c r="G2" s="7" t="s">
        <v>375</v>
      </c>
      <c r="H2" s="7" t="s">
        <v>234</v>
      </c>
    </row>
    <row r="3" spans="1:8" s="2" customFormat="1" ht="24" customHeight="1">
      <c r="A3" s="9" t="s">
        <v>16</v>
      </c>
      <c r="B3" s="10" t="s">
        <v>17</v>
      </c>
      <c r="C3" s="10" t="s">
        <v>376</v>
      </c>
      <c r="D3" s="11">
        <v>6.7</v>
      </c>
      <c r="E3" s="10" t="s">
        <v>377</v>
      </c>
      <c r="F3" s="11">
        <v>12</v>
      </c>
      <c r="G3" s="12">
        <v>80</v>
      </c>
      <c r="H3" s="7"/>
    </row>
    <row r="4" spans="1:8" ht="19.5" customHeight="1">
      <c r="A4" s="9"/>
      <c r="B4" s="11" t="s">
        <v>19</v>
      </c>
      <c r="C4" s="11" t="s">
        <v>378</v>
      </c>
      <c r="D4" s="11">
        <v>8.3</v>
      </c>
      <c r="E4" s="11" t="s">
        <v>379</v>
      </c>
      <c r="F4" s="11">
        <v>4</v>
      </c>
      <c r="G4" s="12">
        <v>33</v>
      </c>
      <c r="H4" s="13"/>
    </row>
    <row r="5" spans="1:8" ht="19.5" customHeight="1">
      <c r="A5" s="13" t="s">
        <v>21</v>
      </c>
      <c r="B5" s="10" t="s">
        <v>22</v>
      </c>
      <c r="C5" s="10" t="s">
        <v>380</v>
      </c>
      <c r="D5" s="11">
        <v>16.7</v>
      </c>
      <c r="E5" s="10" t="s">
        <v>377</v>
      </c>
      <c r="F5" s="11">
        <v>12</v>
      </c>
      <c r="G5" s="12">
        <f>D5*F5</f>
        <v>200.39999999999998</v>
      </c>
      <c r="H5" s="13"/>
    </row>
    <row r="6" spans="1:8" ht="19.5" customHeight="1">
      <c r="A6" s="13"/>
      <c r="B6" s="10" t="s">
        <v>23</v>
      </c>
      <c r="C6" s="10" t="s">
        <v>381</v>
      </c>
      <c r="D6" s="11">
        <v>12.5</v>
      </c>
      <c r="E6" s="10" t="s">
        <v>377</v>
      </c>
      <c r="F6" s="11">
        <v>12</v>
      </c>
      <c r="G6" s="12">
        <v>150</v>
      </c>
      <c r="H6" s="13"/>
    </row>
    <row r="7" spans="1:8" ht="19.5" customHeight="1">
      <c r="A7" s="13"/>
      <c r="B7" s="11" t="s">
        <v>24</v>
      </c>
      <c r="C7" s="11" t="s">
        <v>376</v>
      </c>
      <c r="D7" s="11">
        <v>6.7</v>
      </c>
      <c r="E7" s="10" t="s">
        <v>377</v>
      </c>
      <c r="F7" s="11">
        <v>12</v>
      </c>
      <c r="G7" s="12">
        <v>80</v>
      </c>
      <c r="H7" s="13"/>
    </row>
    <row r="8" spans="1:8" ht="19.5" customHeight="1">
      <c r="A8" s="13" t="s">
        <v>28</v>
      </c>
      <c r="B8" s="11" t="s">
        <v>29</v>
      </c>
      <c r="C8" s="11" t="s">
        <v>376</v>
      </c>
      <c r="D8" s="11">
        <v>6.7</v>
      </c>
      <c r="E8" s="11" t="s">
        <v>377</v>
      </c>
      <c r="F8" s="11">
        <v>12</v>
      </c>
      <c r="G8" s="12">
        <f aca="true" t="shared" si="0" ref="G8:G11">D8*F8</f>
        <v>80.4</v>
      </c>
      <c r="H8" s="13"/>
    </row>
    <row r="9" spans="1:8" ht="19.5" customHeight="1">
      <c r="A9" s="13"/>
      <c r="B9" s="10" t="s">
        <v>30</v>
      </c>
      <c r="C9" s="10" t="s">
        <v>378</v>
      </c>
      <c r="D9" s="11">
        <v>8.3</v>
      </c>
      <c r="E9" s="11" t="s">
        <v>382</v>
      </c>
      <c r="F9" s="11">
        <v>8</v>
      </c>
      <c r="G9" s="12">
        <f t="shared" si="0"/>
        <v>66.4</v>
      </c>
      <c r="H9" s="13"/>
    </row>
    <row r="10" spans="1:8" ht="19.5" customHeight="1">
      <c r="A10" s="13"/>
      <c r="B10" s="14" t="s">
        <v>32</v>
      </c>
      <c r="C10" s="15" t="s">
        <v>383</v>
      </c>
      <c r="D10" s="14">
        <v>8.4</v>
      </c>
      <c r="E10" s="15" t="s">
        <v>377</v>
      </c>
      <c r="F10" s="14">
        <v>12</v>
      </c>
      <c r="G10" s="12">
        <v>100</v>
      </c>
      <c r="H10" s="13"/>
    </row>
    <row r="11" spans="1:8" ht="19.5" customHeight="1">
      <c r="A11" s="13"/>
      <c r="B11" s="15" t="s">
        <v>33</v>
      </c>
      <c r="C11" s="15" t="s">
        <v>384</v>
      </c>
      <c r="D11" s="14">
        <v>6.7</v>
      </c>
      <c r="E11" s="15" t="s">
        <v>385</v>
      </c>
      <c r="F11" s="14">
        <v>12</v>
      </c>
      <c r="G11" s="12">
        <f t="shared" si="0"/>
        <v>80.4</v>
      </c>
      <c r="H11" s="13"/>
    </row>
    <row r="12" spans="1:8" ht="19.5" customHeight="1">
      <c r="A12" s="13" t="s">
        <v>35</v>
      </c>
      <c r="B12" s="11" t="s">
        <v>36</v>
      </c>
      <c r="C12" s="11" t="s">
        <v>376</v>
      </c>
      <c r="D12" s="14">
        <v>6.7</v>
      </c>
      <c r="E12" s="15" t="s">
        <v>385</v>
      </c>
      <c r="F12" s="11">
        <v>12</v>
      </c>
      <c r="G12" s="12">
        <v>80</v>
      </c>
      <c r="H12" s="13"/>
    </row>
    <row r="13" spans="1:8" ht="19.5" customHeight="1">
      <c r="A13" s="16"/>
      <c r="B13" s="16"/>
      <c r="C13" s="16"/>
      <c r="D13" s="17"/>
      <c r="E13" s="16"/>
      <c r="F13" s="16"/>
      <c r="G13" s="16"/>
      <c r="H13" s="16"/>
    </row>
    <row r="14" spans="1:8" s="3" customFormat="1" ht="18.75" customHeight="1">
      <c r="A14" s="18" t="s">
        <v>386</v>
      </c>
      <c r="B14" s="18"/>
      <c r="C14" s="18"/>
      <c r="D14" s="18"/>
      <c r="E14" s="18"/>
      <c r="F14" s="18"/>
      <c r="G14" s="18"/>
      <c r="H14" s="18"/>
    </row>
    <row r="15" spans="1:8" s="3" customFormat="1" ht="13.5">
      <c r="A15" s="19"/>
      <c r="B15" s="19"/>
      <c r="C15" s="19"/>
      <c r="D15" s="20"/>
      <c r="E15" s="19"/>
      <c r="F15" s="19"/>
      <c r="G15" s="19"/>
      <c r="H15" s="19"/>
    </row>
    <row r="16" spans="1:22" s="3" customFormat="1" ht="18.75">
      <c r="A16" s="21" t="s">
        <v>43</v>
      </c>
      <c r="B16" s="21"/>
      <c r="C16" s="21"/>
      <c r="D16" s="21"/>
      <c r="E16" s="21"/>
      <c r="F16" s="21"/>
      <c r="G16" s="21"/>
      <c r="H16" s="21"/>
      <c r="I16" s="21"/>
      <c r="J16" s="21"/>
      <c r="K16" s="21"/>
      <c r="L16" s="21"/>
      <c r="M16" s="21"/>
      <c r="N16" s="21"/>
      <c r="O16" s="21"/>
      <c r="P16" s="21"/>
      <c r="Q16" s="21"/>
      <c r="R16" s="21"/>
      <c r="S16" s="21"/>
      <c r="T16" s="21"/>
      <c r="U16" s="21"/>
      <c r="V16" s="23"/>
    </row>
  </sheetData>
  <sheetProtection/>
  <mergeCells count="6">
    <mergeCell ref="A1:H1"/>
    <mergeCell ref="A14:H14"/>
    <mergeCell ref="A16:U16"/>
    <mergeCell ref="A3:A4"/>
    <mergeCell ref="A5:A7"/>
    <mergeCell ref="A8:A11"/>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Y182"/>
  <sheetViews>
    <sheetView workbookViewId="0" topLeftCell="A1">
      <pane ySplit="1" topLeftCell="A98" activePane="bottomLeft" state="frozen"/>
      <selection pane="bottomLeft" activeCell="H113" sqref="H113"/>
    </sheetView>
  </sheetViews>
  <sheetFormatPr defaultColWidth="9.00390625" defaultRowHeight="13.5"/>
  <cols>
    <col min="1" max="1" width="8.125" style="210" customWidth="1"/>
    <col min="2" max="2" width="4.625" style="0" customWidth="1"/>
    <col min="3" max="3" width="8.375" style="0" customWidth="1"/>
    <col min="4" max="4" width="10.50390625" style="210" customWidth="1"/>
    <col min="5" max="5" width="5.00390625" style="0" customWidth="1"/>
    <col min="6" max="6" width="5.25390625" style="0" customWidth="1"/>
    <col min="7" max="7" width="5.375" style="0" customWidth="1"/>
    <col min="8" max="8" width="5.00390625" style="0" customWidth="1"/>
    <col min="9" max="9" width="5.25390625" style="0" customWidth="1"/>
    <col min="10" max="10" width="5.50390625" style="210" customWidth="1"/>
    <col min="11" max="11" width="7.125" style="0" customWidth="1"/>
    <col min="12" max="12" width="6.875" style="0" customWidth="1"/>
    <col min="13" max="14" width="5.50390625" style="0" customWidth="1"/>
    <col min="15" max="15" width="5.125" style="0" customWidth="1"/>
    <col min="16" max="16" width="4.875" style="0" customWidth="1"/>
    <col min="17" max="17" width="5.125" style="0" customWidth="1"/>
    <col min="18" max="18" width="4.875" style="0" customWidth="1"/>
    <col min="19" max="19" width="5.125" style="0" customWidth="1"/>
    <col min="20" max="20" width="5.375" style="0" customWidth="1"/>
    <col min="21" max="21" width="5.00390625" style="0" customWidth="1"/>
    <col min="22" max="22" width="5.125" style="0" customWidth="1"/>
    <col min="23" max="23" width="11.125" style="210" customWidth="1"/>
    <col min="24" max="24" width="6.75390625" style="0" customWidth="1"/>
  </cols>
  <sheetData>
    <row r="1" spans="1:25" ht="27.75" customHeight="1">
      <c r="A1" s="211" t="s">
        <v>44</v>
      </c>
      <c r="B1" s="211"/>
      <c r="C1" s="211"/>
      <c r="D1" s="211"/>
      <c r="E1" s="211"/>
      <c r="F1" s="211"/>
      <c r="G1" s="211"/>
      <c r="H1" s="211"/>
      <c r="I1" s="211"/>
      <c r="J1" s="211"/>
      <c r="K1" s="211"/>
      <c r="L1" s="211"/>
      <c r="M1" s="211"/>
      <c r="N1" s="211"/>
      <c r="O1" s="211"/>
      <c r="P1" s="211"/>
      <c r="Q1" s="211"/>
      <c r="R1" s="211"/>
      <c r="S1" s="211"/>
      <c r="T1" s="211"/>
      <c r="U1" s="211"/>
      <c r="V1" s="211"/>
      <c r="W1" s="211"/>
      <c r="X1" s="211"/>
      <c r="Y1" s="238"/>
    </row>
    <row r="2" spans="1:25" ht="22.5" customHeight="1">
      <c r="A2" s="212" t="s">
        <v>1</v>
      </c>
      <c r="B2" s="212" t="s">
        <v>2</v>
      </c>
      <c r="C2" s="212" t="s">
        <v>45</v>
      </c>
      <c r="D2" s="212" t="s">
        <v>46</v>
      </c>
      <c r="E2" s="213" t="s">
        <v>47</v>
      </c>
      <c r="F2" s="214"/>
      <c r="G2" s="214"/>
      <c r="H2" s="214"/>
      <c r="I2" s="214"/>
      <c r="J2" s="214"/>
      <c r="K2" s="214"/>
      <c r="L2" s="214"/>
      <c r="M2" s="214"/>
      <c r="N2" s="214"/>
      <c r="O2" s="232" t="s">
        <v>48</v>
      </c>
      <c r="P2" s="232"/>
      <c r="Q2" s="232"/>
      <c r="R2" s="232"/>
      <c r="S2" s="236" t="s">
        <v>49</v>
      </c>
      <c r="T2" s="236"/>
      <c r="U2" s="236"/>
      <c r="V2" s="236"/>
      <c r="W2" s="212" t="s">
        <v>50</v>
      </c>
      <c r="X2" s="236" t="s">
        <v>51</v>
      </c>
      <c r="Y2" s="238"/>
    </row>
    <row r="3" spans="1:25" ht="50.25" customHeight="1">
      <c r="A3" s="215"/>
      <c r="B3" s="215"/>
      <c r="C3" s="215"/>
      <c r="D3" s="215"/>
      <c r="E3" s="212" t="s">
        <v>52</v>
      </c>
      <c r="F3" s="212" t="s">
        <v>53</v>
      </c>
      <c r="G3" s="212" t="s">
        <v>54</v>
      </c>
      <c r="H3" s="212" t="s">
        <v>55</v>
      </c>
      <c r="I3" s="212" t="s">
        <v>56</v>
      </c>
      <c r="J3" s="233" t="s">
        <v>57</v>
      </c>
      <c r="K3" s="234" t="s">
        <v>58</v>
      </c>
      <c r="L3" s="212" t="s">
        <v>59</v>
      </c>
      <c r="M3" s="212" t="s">
        <v>60</v>
      </c>
      <c r="N3" s="212" t="s">
        <v>61</v>
      </c>
      <c r="O3" s="212" t="s">
        <v>53</v>
      </c>
      <c r="P3" s="212" t="s">
        <v>55</v>
      </c>
      <c r="Q3" s="212" t="s">
        <v>62</v>
      </c>
      <c r="R3" s="212" t="s">
        <v>54</v>
      </c>
      <c r="S3" s="212" t="s">
        <v>53</v>
      </c>
      <c r="T3" s="212" t="s">
        <v>55</v>
      </c>
      <c r="U3" s="212" t="s">
        <v>63</v>
      </c>
      <c r="V3" s="212" t="s">
        <v>64</v>
      </c>
      <c r="W3" s="215"/>
      <c r="X3" s="236"/>
      <c r="Y3" s="238"/>
    </row>
    <row r="4" spans="1:25" ht="24.75" customHeight="1">
      <c r="A4" s="154" t="s">
        <v>28</v>
      </c>
      <c r="B4" s="154" t="s">
        <v>29</v>
      </c>
      <c r="C4" s="154" t="s">
        <v>65</v>
      </c>
      <c r="D4" s="146" t="s">
        <v>66</v>
      </c>
      <c r="E4" s="146">
        <v>16</v>
      </c>
      <c r="F4" s="146">
        <v>32</v>
      </c>
      <c r="G4" s="146">
        <v>3</v>
      </c>
      <c r="H4" s="146">
        <v>30</v>
      </c>
      <c r="I4" s="146" t="s">
        <v>67</v>
      </c>
      <c r="J4" s="146" t="s">
        <v>68</v>
      </c>
      <c r="K4" s="146">
        <v>3</v>
      </c>
      <c r="L4" s="146" t="s">
        <v>69</v>
      </c>
      <c r="M4" s="146" t="s">
        <v>70</v>
      </c>
      <c r="N4" s="146"/>
      <c r="O4" s="235">
        <v>1000</v>
      </c>
      <c r="P4" s="146">
        <v>50</v>
      </c>
      <c r="Q4" s="146">
        <v>5</v>
      </c>
      <c r="R4" s="146">
        <v>10</v>
      </c>
      <c r="S4" s="146"/>
      <c r="T4" s="230"/>
      <c r="U4" s="230"/>
      <c r="V4" s="230"/>
      <c r="W4" s="146" t="s">
        <v>71</v>
      </c>
      <c r="X4" s="146" t="s">
        <v>72</v>
      </c>
      <c r="Y4" s="238"/>
    </row>
    <row r="5" spans="1:25" ht="24.75" customHeight="1">
      <c r="A5" s="154"/>
      <c r="B5" s="154"/>
      <c r="C5" s="154"/>
      <c r="D5" s="146" t="s">
        <v>66</v>
      </c>
      <c r="E5" s="146">
        <v>16</v>
      </c>
      <c r="F5" s="146">
        <v>32</v>
      </c>
      <c r="G5" s="146">
        <v>3</v>
      </c>
      <c r="H5" s="146">
        <v>6</v>
      </c>
      <c r="I5" s="146" t="s">
        <v>73</v>
      </c>
      <c r="J5" s="146" t="s">
        <v>68</v>
      </c>
      <c r="K5" s="146">
        <v>1</v>
      </c>
      <c r="L5" s="146" t="s">
        <v>69</v>
      </c>
      <c r="M5" s="146" t="s">
        <v>70</v>
      </c>
      <c r="N5" s="146"/>
      <c r="O5" s="235"/>
      <c r="P5" s="146"/>
      <c r="Q5" s="146"/>
      <c r="R5" s="146"/>
      <c r="S5" s="146"/>
      <c r="T5" s="230"/>
      <c r="U5" s="230"/>
      <c r="V5" s="230"/>
      <c r="W5" s="146" t="s">
        <v>71</v>
      </c>
      <c r="X5" s="146" t="s">
        <v>72</v>
      </c>
      <c r="Y5" s="238"/>
    </row>
    <row r="6" spans="1:25" ht="24.75" customHeight="1">
      <c r="A6" s="154"/>
      <c r="B6" s="154"/>
      <c r="C6" s="154"/>
      <c r="D6" s="146" t="s">
        <v>74</v>
      </c>
      <c r="E6" s="146">
        <v>14</v>
      </c>
      <c r="F6" s="146">
        <v>54</v>
      </c>
      <c r="G6" s="146">
        <v>4</v>
      </c>
      <c r="H6" s="146">
        <v>16</v>
      </c>
      <c r="I6" s="146" t="s">
        <v>73</v>
      </c>
      <c r="J6" s="146" t="s">
        <v>75</v>
      </c>
      <c r="K6" s="146">
        <v>1</v>
      </c>
      <c r="L6" s="146" t="s">
        <v>69</v>
      </c>
      <c r="M6" s="146" t="s">
        <v>70</v>
      </c>
      <c r="N6" s="146"/>
      <c r="O6" s="235">
        <v>100</v>
      </c>
      <c r="P6" s="146">
        <v>25</v>
      </c>
      <c r="Q6" s="146">
        <v>5</v>
      </c>
      <c r="R6" s="146">
        <v>5</v>
      </c>
      <c r="S6" s="146"/>
      <c r="T6" s="230"/>
      <c r="U6" s="230"/>
      <c r="V6" s="230"/>
      <c r="W6" s="146" t="s">
        <v>76</v>
      </c>
      <c r="X6" s="146" t="s">
        <v>77</v>
      </c>
      <c r="Y6" s="238"/>
    </row>
    <row r="7" spans="1:25" ht="24.75" customHeight="1">
      <c r="A7" s="154"/>
      <c r="B7" s="154"/>
      <c r="C7" s="154"/>
      <c r="D7" s="146" t="s">
        <v>78</v>
      </c>
      <c r="E7" s="146">
        <v>12</v>
      </c>
      <c r="F7" s="146">
        <v>48</v>
      </c>
      <c r="G7" s="146">
        <v>4</v>
      </c>
      <c r="H7" s="146">
        <v>16</v>
      </c>
      <c r="I7" s="146" t="s">
        <v>73</v>
      </c>
      <c r="J7" s="146" t="s">
        <v>68</v>
      </c>
      <c r="K7" s="146">
        <v>1</v>
      </c>
      <c r="L7" s="146" t="s">
        <v>69</v>
      </c>
      <c r="M7" s="146" t="s">
        <v>70</v>
      </c>
      <c r="N7" s="146"/>
      <c r="O7" s="235">
        <v>72</v>
      </c>
      <c r="P7" s="146">
        <v>24</v>
      </c>
      <c r="Q7" s="146">
        <v>4</v>
      </c>
      <c r="R7" s="146">
        <v>6</v>
      </c>
      <c r="S7" s="146"/>
      <c r="T7" s="230"/>
      <c r="U7" s="230"/>
      <c r="V7" s="230"/>
      <c r="W7" s="146" t="s">
        <v>79</v>
      </c>
      <c r="X7" s="146" t="s">
        <v>80</v>
      </c>
      <c r="Y7" s="238"/>
    </row>
    <row r="8" spans="1:25" ht="24.75" customHeight="1">
      <c r="A8" s="154"/>
      <c r="B8" s="154"/>
      <c r="C8" s="154"/>
      <c r="D8" s="146" t="s">
        <v>81</v>
      </c>
      <c r="E8" s="146">
        <v>16</v>
      </c>
      <c r="F8" s="146">
        <v>48</v>
      </c>
      <c r="G8" s="146">
        <v>5</v>
      </c>
      <c r="H8" s="146">
        <v>15</v>
      </c>
      <c r="I8" s="146" t="s">
        <v>73</v>
      </c>
      <c r="J8" s="146" t="s">
        <v>68</v>
      </c>
      <c r="K8" s="146">
        <v>1</v>
      </c>
      <c r="L8" s="146" t="s">
        <v>69</v>
      </c>
      <c r="M8" s="146" t="s">
        <v>70</v>
      </c>
      <c r="N8" s="146"/>
      <c r="O8" s="235">
        <v>108</v>
      </c>
      <c r="P8" s="146">
        <v>36</v>
      </c>
      <c r="Q8" s="146">
        <v>4</v>
      </c>
      <c r="R8" s="146">
        <v>9</v>
      </c>
      <c r="S8" s="146"/>
      <c r="T8" s="230"/>
      <c r="U8" s="230"/>
      <c r="V8" s="230"/>
      <c r="W8" s="146" t="s">
        <v>82</v>
      </c>
      <c r="X8" s="146" t="s">
        <v>77</v>
      </c>
      <c r="Y8" s="238"/>
    </row>
    <row r="9" spans="1:25" ht="24.75" customHeight="1">
      <c r="A9" s="154"/>
      <c r="B9" s="154"/>
      <c r="C9" s="146" t="s">
        <v>83</v>
      </c>
      <c r="D9" s="146" t="s">
        <v>74</v>
      </c>
      <c r="E9" s="146">
        <v>18</v>
      </c>
      <c r="F9" s="146">
        <v>54</v>
      </c>
      <c r="G9" s="146">
        <v>9</v>
      </c>
      <c r="H9" s="146">
        <v>27</v>
      </c>
      <c r="I9" s="146" t="s">
        <v>73</v>
      </c>
      <c r="J9" s="146" t="s">
        <v>68</v>
      </c>
      <c r="K9" s="146">
        <v>1</v>
      </c>
      <c r="L9" s="146" t="s">
        <v>69</v>
      </c>
      <c r="M9" s="146" t="s">
        <v>70</v>
      </c>
      <c r="N9" s="146"/>
      <c r="O9" s="146">
        <v>50</v>
      </c>
      <c r="P9" s="146">
        <v>25</v>
      </c>
      <c r="Q9" s="146">
        <v>5</v>
      </c>
      <c r="R9" s="146">
        <v>5</v>
      </c>
      <c r="S9" s="146">
        <v>50</v>
      </c>
      <c r="T9" s="230">
        <v>25</v>
      </c>
      <c r="U9" s="230">
        <v>1</v>
      </c>
      <c r="V9" s="146" t="s">
        <v>84</v>
      </c>
      <c r="W9" s="146" t="s">
        <v>85</v>
      </c>
      <c r="X9" s="146" t="s">
        <v>77</v>
      </c>
      <c r="Y9" s="238"/>
    </row>
    <row r="10" spans="1:25" ht="24.75" customHeight="1">
      <c r="A10" s="154"/>
      <c r="B10" s="154"/>
      <c r="C10" s="146"/>
      <c r="D10" s="146" t="s">
        <v>86</v>
      </c>
      <c r="E10" s="146">
        <v>18</v>
      </c>
      <c r="F10" s="146">
        <v>36</v>
      </c>
      <c r="G10" s="146">
        <v>6</v>
      </c>
      <c r="H10" s="146">
        <v>12</v>
      </c>
      <c r="I10" s="146" t="s">
        <v>73</v>
      </c>
      <c r="J10" s="146" t="s">
        <v>68</v>
      </c>
      <c r="K10" s="146">
        <v>1</v>
      </c>
      <c r="L10" s="146" t="s">
        <v>69</v>
      </c>
      <c r="M10" s="146" t="s">
        <v>70</v>
      </c>
      <c r="N10" s="146"/>
      <c r="O10" s="146"/>
      <c r="P10" s="146"/>
      <c r="Q10" s="146"/>
      <c r="R10" s="146"/>
      <c r="S10" s="146"/>
      <c r="T10" s="230"/>
      <c r="U10" s="230"/>
      <c r="V10" s="230"/>
      <c r="W10" s="146" t="s">
        <v>85</v>
      </c>
      <c r="X10" s="146" t="s">
        <v>77</v>
      </c>
      <c r="Y10" s="238"/>
    </row>
    <row r="11" spans="1:25" ht="24.75" customHeight="1">
      <c r="A11" s="154"/>
      <c r="B11" s="154"/>
      <c r="C11" s="146"/>
      <c r="D11" s="146" t="s">
        <v>87</v>
      </c>
      <c r="E11" s="146">
        <v>18</v>
      </c>
      <c r="F11" s="146"/>
      <c r="G11" s="146"/>
      <c r="H11" s="146"/>
      <c r="I11" s="146"/>
      <c r="J11" s="146" t="s">
        <v>68</v>
      </c>
      <c r="K11" s="146">
        <v>1</v>
      </c>
      <c r="L11" s="146" t="s">
        <v>69</v>
      </c>
      <c r="M11" s="146" t="s">
        <v>70</v>
      </c>
      <c r="N11" s="146"/>
      <c r="O11" s="146"/>
      <c r="P11" s="146">
        <v>24</v>
      </c>
      <c r="Q11" s="146">
        <v>4</v>
      </c>
      <c r="R11" s="146">
        <v>6</v>
      </c>
      <c r="S11" s="146"/>
      <c r="T11" s="230"/>
      <c r="U11" s="230"/>
      <c r="V11" s="230"/>
      <c r="W11" s="230" t="s">
        <v>88</v>
      </c>
      <c r="X11" s="146" t="s">
        <v>89</v>
      </c>
      <c r="Y11" s="238"/>
    </row>
    <row r="12" spans="1:25" ht="24.75" customHeight="1">
      <c r="A12" s="154"/>
      <c r="B12" s="154"/>
      <c r="C12" s="146"/>
      <c r="D12" s="146" t="s">
        <v>90</v>
      </c>
      <c r="E12" s="146">
        <v>18</v>
      </c>
      <c r="F12" s="146"/>
      <c r="G12" s="146"/>
      <c r="H12" s="146"/>
      <c r="I12" s="146"/>
      <c r="J12" s="146" t="s">
        <v>68</v>
      </c>
      <c r="K12" s="146">
        <v>1</v>
      </c>
      <c r="L12" s="146" t="s">
        <v>69</v>
      </c>
      <c r="M12" s="146" t="s">
        <v>70</v>
      </c>
      <c r="N12" s="146"/>
      <c r="O12" s="146">
        <v>144</v>
      </c>
      <c r="P12" s="146">
        <v>18</v>
      </c>
      <c r="Q12" s="146">
        <v>9</v>
      </c>
      <c r="R12" s="146">
        <v>2</v>
      </c>
      <c r="S12" s="146"/>
      <c r="T12" s="230"/>
      <c r="U12" s="230"/>
      <c r="V12" s="230"/>
      <c r="W12" s="146" t="s">
        <v>82</v>
      </c>
      <c r="X12" s="146" t="s">
        <v>89</v>
      </c>
      <c r="Y12" s="238"/>
    </row>
    <row r="13" spans="1:25" ht="24.75" customHeight="1">
      <c r="A13" s="154"/>
      <c r="B13" s="148" t="s">
        <v>30</v>
      </c>
      <c r="C13" s="148" t="s">
        <v>65</v>
      </c>
      <c r="D13" s="149" t="s">
        <v>91</v>
      </c>
      <c r="E13" s="149">
        <v>12</v>
      </c>
      <c r="F13" s="149">
        <v>36</v>
      </c>
      <c r="G13" s="149">
        <v>4</v>
      </c>
      <c r="H13" s="149">
        <v>12</v>
      </c>
      <c r="I13" s="149" t="s">
        <v>73</v>
      </c>
      <c r="J13" s="149" t="s">
        <v>68</v>
      </c>
      <c r="K13" s="149">
        <v>1</v>
      </c>
      <c r="L13" s="149" t="s">
        <v>69</v>
      </c>
      <c r="M13" s="149" t="s">
        <v>70</v>
      </c>
      <c r="N13" s="149"/>
      <c r="O13" s="149">
        <v>96</v>
      </c>
      <c r="P13" s="149">
        <v>48</v>
      </c>
      <c r="Q13" s="149">
        <v>6</v>
      </c>
      <c r="R13" s="149">
        <v>8</v>
      </c>
      <c r="S13" s="149"/>
      <c r="T13" s="216"/>
      <c r="U13" s="216"/>
      <c r="V13" s="216"/>
      <c r="W13" s="149" t="s">
        <v>79</v>
      </c>
      <c r="X13" s="149" t="s">
        <v>92</v>
      </c>
      <c r="Y13" s="238"/>
    </row>
    <row r="14" spans="1:25" ht="24.75" customHeight="1">
      <c r="A14" s="154"/>
      <c r="B14" s="148"/>
      <c r="C14" s="148"/>
      <c r="D14" s="149" t="s">
        <v>74</v>
      </c>
      <c r="E14" s="149">
        <v>14</v>
      </c>
      <c r="F14" s="149">
        <v>54</v>
      </c>
      <c r="G14" s="149">
        <v>5</v>
      </c>
      <c r="H14" s="149">
        <v>20</v>
      </c>
      <c r="I14" s="149" t="s">
        <v>73</v>
      </c>
      <c r="J14" s="149" t="s">
        <v>68</v>
      </c>
      <c r="K14" s="149">
        <v>1</v>
      </c>
      <c r="L14" s="149" t="s">
        <v>69</v>
      </c>
      <c r="M14" s="149" t="s">
        <v>70</v>
      </c>
      <c r="N14" s="149"/>
      <c r="O14" s="149">
        <v>100</v>
      </c>
      <c r="P14" s="149">
        <v>25</v>
      </c>
      <c r="Q14" s="149">
        <v>5</v>
      </c>
      <c r="R14" s="149">
        <v>5</v>
      </c>
      <c r="S14" s="149"/>
      <c r="T14" s="216"/>
      <c r="U14" s="216"/>
      <c r="V14" s="216"/>
      <c r="W14" s="149" t="s">
        <v>76</v>
      </c>
      <c r="X14" s="149" t="s">
        <v>93</v>
      </c>
      <c r="Y14" s="238"/>
    </row>
    <row r="15" spans="1:25" ht="24.75" customHeight="1">
      <c r="A15" s="154"/>
      <c r="B15" s="148"/>
      <c r="C15" s="148"/>
      <c r="D15" s="149" t="s">
        <v>66</v>
      </c>
      <c r="E15" s="216"/>
      <c r="F15" s="216"/>
      <c r="G15" s="216"/>
      <c r="H15" s="216"/>
      <c r="I15" s="216"/>
      <c r="J15" s="216"/>
      <c r="K15" s="216"/>
      <c r="L15" s="216"/>
      <c r="M15" s="216"/>
      <c r="N15" s="149"/>
      <c r="O15" s="149">
        <v>1000</v>
      </c>
      <c r="P15" s="149">
        <v>45</v>
      </c>
      <c r="Q15" s="149">
        <v>5</v>
      </c>
      <c r="R15" s="149">
        <v>9</v>
      </c>
      <c r="S15" s="149"/>
      <c r="T15" s="216"/>
      <c r="U15" s="216"/>
      <c r="V15" s="216"/>
      <c r="W15" s="149" t="s">
        <v>71</v>
      </c>
      <c r="X15" s="149" t="s">
        <v>72</v>
      </c>
      <c r="Y15" s="238"/>
    </row>
    <row r="16" spans="1:25" ht="24.75" customHeight="1">
      <c r="A16" s="154"/>
      <c r="B16" s="217" t="s">
        <v>31</v>
      </c>
      <c r="C16" s="148" t="s">
        <v>65</v>
      </c>
      <c r="D16" s="149" t="s">
        <v>94</v>
      </c>
      <c r="E16" s="188">
        <v>16</v>
      </c>
      <c r="F16" s="188">
        <v>32</v>
      </c>
      <c r="G16" s="188">
        <v>4</v>
      </c>
      <c r="H16" s="149">
        <v>8</v>
      </c>
      <c r="I16" s="149" t="s">
        <v>73</v>
      </c>
      <c r="J16" s="149" t="s">
        <v>95</v>
      </c>
      <c r="K16" s="149">
        <v>1</v>
      </c>
      <c r="L16" s="149" t="s">
        <v>69</v>
      </c>
      <c r="M16" s="149" t="s">
        <v>70</v>
      </c>
      <c r="N16" s="149"/>
      <c r="O16" s="149"/>
      <c r="P16" s="149"/>
      <c r="Q16" s="149"/>
      <c r="R16" s="149"/>
      <c r="S16" s="216"/>
      <c r="T16" s="216"/>
      <c r="U16" s="216"/>
      <c r="V16" s="235"/>
      <c r="W16" s="149" t="s">
        <v>96</v>
      </c>
      <c r="X16" s="149" t="s">
        <v>77</v>
      </c>
      <c r="Y16" s="238"/>
    </row>
    <row r="17" spans="1:25" ht="24.75" customHeight="1">
      <c r="A17" s="154"/>
      <c r="B17" s="217"/>
      <c r="C17" s="148"/>
      <c r="D17" s="149" t="s">
        <v>91</v>
      </c>
      <c r="E17" s="149">
        <v>12</v>
      </c>
      <c r="F17" s="149">
        <v>36</v>
      </c>
      <c r="G17" s="149">
        <v>4</v>
      </c>
      <c r="H17" s="149">
        <v>12</v>
      </c>
      <c r="I17" s="149" t="s">
        <v>73</v>
      </c>
      <c r="J17" s="149" t="s">
        <v>95</v>
      </c>
      <c r="K17" s="149">
        <v>1</v>
      </c>
      <c r="L17" s="149" t="s">
        <v>69</v>
      </c>
      <c r="M17" s="149" t="s">
        <v>70</v>
      </c>
      <c r="N17" s="149"/>
      <c r="O17" s="149">
        <v>96</v>
      </c>
      <c r="P17" s="149">
        <v>48</v>
      </c>
      <c r="Q17" s="149">
        <v>6</v>
      </c>
      <c r="R17" s="149">
        <v>8</v>
      </c>
      <c r="S17" s="216"/>
      <c r="T17" s="216"/>
      <c r="U17" s="216"/>
      <c r="V17" s="235"/>
      <c r="W17" s="149" t="s">
        <v>96</v>
      </c>
      <c r="X17" s="149" t="s">
        <v>80</v>
      </c>
      <c r="Y17" s="238"/>
    </row>
    <row r="18" spans="1:25" ht="24.75" customHeight="1">
      <c r="A18" s="154"/>
      <c r="B18" s="217"/>
      <c r="C18" s="148"/>
      <c r="D18" s="149" t="s">
        <v>97</v>
      </c>
      <c r="E18" s="149">
        <v>4</v>
      </c>
      <c r="F18" s="149">
        <v>64</v>
      </c>
      <c r="G18" s="149">
        <v>2</v>
      </c>
      <c r="H18" s="149">
        <v>16</v>
      </c>
      <c r="I18" s="149" t="s">
        <v>73</v>
      </c>
      <c r="J18" s="149" t="s">
        <v>98</v>
      </c>
      <c r="K18" s="149">
        <v>1</v>
      </c>
      <c r="L18" s="149" t="s">
        <v>69</v>
      </c>
      <c r="M18" s="149" t="s">
        <v>70</v>
      </c>
      <c r="N18" s="149"/>
      <c r="O18" s="149"/>
      <c r="P18" s="149"/>
      <c r="Q18" s="149"/>
      <c r="R18" s="149"/>
      <c r="S18" s="216"/>
      <c r="T18" s="216"/>
      <c r="U18" s="216"/>
      <c r="V18" s="235"/>
      <c r="W18" s="149" t="s">
        <v>99</v>
      </c>
      <c r="X18" s="149" t="s">
        <v>100</v>
      </c>
      <c r="Y18" s="238"/>
    </row>
    <row r="19" spans="1:25" ht="24.75" customHeight="1">
      <c r="A19" s="154"/>
      <c r="B19" s="217"/>
      <c r="C19" s="148"/>
      <c r="D19" s="149" t="s">
        <v>66</v>
      </c>
      <c r="E19" s="218"/>
      <c r="F19" s="218"/>
      <c r="G19" s="219"/>
      <c r="H19" s="219"/>
      <c r="I19" s="218"/>
      <c r="J19" s="218"/>
      <c r="K19" s="218"/>
      <c r="L19" s="218"/>
      <c r="M19" s="149"/>
      <c r="N19" s="149"/>
      <c r="O19" s="188">
        <v>1000</v>
      </c>
      <c r="P19" s="149">
        <v>50</v>
      </c>
      <c r="Q19" s="149">
        <v>5</v>
      </c>
      <c r="R19" s="149">
        <v>10</v>
      </c>
      <c r="S19" s="216"/>
      <c r="T19" s="216"/>
      <c r="U19" s="216"/>
      <c r="V19" s="235"/>
      <c r="W19" s="149" t="s">
        <v>99</v>
      </c>
      <c r="X19" s="149" t="s">
        <v>100</v>
      </c>
      <c r="Y19" s="238"/>
    </row>
    <row r="20" spans="1:25" ht="24.75" customHeight="1">
      <c r="A20" s="154"/>
      <c r="B20" s="217"/>
      <c r="C20" s="148"/>
      <c r="D20" s="218" t="s">
        <v>101</v>
      </c>
      <c r="E20" s="218"/>
      <c r="F20" s="218"/>
      <c r="G20" s="219"/>
      <c r="H20" s="220"/>
      <c r="I20" s="218"/>
      <c r="J20" s="218"/>
      <c r="K20" s="218"/>
      <c r="L20" s="218"/>
      <c r="M20" s="218"/>
      <c r="N20" s="218"/>
      <c r="O20" s="218"/>
      <c r="P20" s="219">
        <v>50</v>
      </c>
      <c r="Q20" s="218">
        <v>5</v>
      </c>
      <c r="R20" s="218">
        <v>10</v>
      </c>
      <c r="S20" s="219"/>
      <c r="T20" s="219"/>
      <c r="U20" s="219"/>
      <c r="V20" s="235"/>
      <c r="W20" s="149" t="s">
        <v>96</v>
      </c>
      <c r="X20" s="218" t="s">
        <v>100</v>
      </c>
      <c r="Y20" s="238"/>
    </row>
    <row r="21" spans="1:25" ht="24.75" customHeight="1">
      <c r="A21" s="154"/>
      <c r="B21" s="217"/>
      <c r="C21" s="217" t="s">
        <v>83</v>
      </c>
      <c r="D21" s="221" t="s">
        <v>102</v>
      </c>
      <c r="E21" s="221">
        <v>18</v>
      </c>
      <c r="F21" s="221">
        <v>36</v>
      </c>
      <c r="G21" s="221">
        <v>11</v>
      </c>
      <c r="H21" s="221">
        <v>22</v>
      </c>
      <c r="I21" s="221" t="s">
        <v>67</v>
      </c>
      <c r="J21" s="221" t="s">
        <v>95</v>
      </c>
      <c r="K21" s="221">
        <v>1</v>
      </c>
      <c r="L21" s="221" t="s">
        <v>69</v>
      </c>
      <c r="M21" s="221" t="s">
        <v>70</v>
      </c>
      <c r="N21" s="235"/>
      <c r="O21" s="221">
        <v>108</v>
      </c>
      <c r="P21" s="221">
        <v>36</v>
      </c>
      <c r="Q21" s="221">
        <v>3</v>
      </c>
      <c r="R21" s="221">
        <v>12</v>
      </c>
      <c r="S21" s="237"/>
      <c r="T21" s="237"/>
      <c r="U21" s="237"/>
      <c r="V21" s="235"/>
      <c r="W21" s="221" t="s">
        <v>96</v>
      </c>
      <c r="X21" s="221" t="s">
        <v>72</v>
      </c>
      <c r="Y21" s="238"/>
    </row>
    <row r="22" spans="1:25" ht="24.75" customHeight="1">
      <c r="A22" s="154"/>
      <c r="B22" s="217"/>
      <c r="C22" s="217"/>
      <c r="D22" s="221" t="s">
        <v>103</v>
      </c>
      <c r="E22" s="221">
        <v>16</v>
      </c>
      <c r="F22" s="221">
        <v>36</v>
      </c>
      <c r="G22" s="221">
        <v>7</v>
      </c>
      <c r="H22" s="221">
        <v>14</v>
      </c>
      <c r="I22" s="221" t="s">
        <v>73</v>
      </c>
      <c r="J22" s="221" t="s">
        <v>95</v>
      </c>
      <c r="K22" s="221">
        <v>1</v>
      </c>
      <c r="L22" s="221" t="s">
        <v>69</v>
      </c>
      <c r="M22" s="221" t="s">
        <v>70</v>
      </c>
      <c r="N22" s="235"/>
      <c r="O22" s="221"/>
      <c r="P22" s="221"/>
      <c r="Q22" s="221"/>
      <c r="R22" s="221"/>
      <c r="S22" s="237"/>
      <c r="T22" s="237"/>
      <c r="U22" s="237"/>
      <c r="V22" s="235"/>
      <c r="W22" s="221" t="s">
        <v>104</v>
      </c>
      <c r="X22" s="221" t="s">
        <v>93</v>
      </c>
      <c r="Y22" s="238"/>
    </row>
    <row r="23" spans="1:25" ht="24.75" customHeight="1">
      <c r="A23" s="154"/>
      <c r="B23" s="217"/>
      <c r="C23" s="217"/>
      <c r="D23" s="221" t="s">
        <v>105</v>
      </c>
      <c r="E23" s="221"/>
      <c r="F23" s="221"/>
      <c r="G23" s="221"/>
      <c r="H23" s="221"/>
      <c r="I23" s="149" t="s">
        <v>73</v>
      </c>
      <c r="J23" s="149" t="s">
        <v>95</v>
      </c>
      <c r="K23" s="221"/>
      <c r="L23" s="221" t="s">
        <v>69</v>
      </c>
      <c r="M23" s="221" t="s">
        <v>70</v>
      </c>
      <c r="N23" s="235"/>
      <c r="O23" s="221">
        <v>144</v>
      </c>
      <c r="P23" s="221">
        <v>36</v>
      </c>
      <c r="Q23" s="235">
        <v>6</v>
      </c>
      <c r="R23" s="221">
        <v>6</v>
      </c>
      <c r="S23" s="237"/>
      <c r="T23" s="237"/>
      <c r="U23" s="237"/>
      <c r="V23" s="235"/>
      <c r="W23" s="221" t="s">
        <v>96</v>
      </c>
      <c r="X23" s="221" t="s">
        <v>106</v>
      </c>
      <c r="Y23" s="238"/>
    </row>
    <row r="24" spans="1:25" ht="24.75" customHeight="1">
      <c r="A24" s="154"/>
      <c r="B24" s="217"/>
      <c r="C24" s="217"/>
      <c r="D24" s="149" t="s">
        <v>107</v>
      </c>
      <c r="E24" s="222"/>
      <c r="F24" s="216"/>
      <c r="G24" s="216"/>
      <c r="H24" s="216"/>
      <c r="I24" s="216"/>
      <c r="J24" s="216"/>
      <c r="K24" s="216"/>
      <c r="L24" s="216"/>
      <c r="M24" s="216"/>
      <c r="N24" s="149"/>
      <c r="O24" s="221">
        <v>576</v>
      </c>
      <c r="P24" s="221">
        <v>36</v>
      </c>
      <c r="Q24" s="221">
        <v>4</v>
      </c>
      <c r="R24" s="221">
        <v>9</v>
      </c>
      <c r="S24" s="221"/>
      <c r="T24" s="237"/>
      <c r="U24" s="237"/>
      <c r="V24" s="235"/>
      <c r="W24" s="221" t="s">
        <v>108</v>
      </c>
      <c r="X24" s="221" t="s">
        <v>106</v>
      </c>
      <c r="Y24" s="238"/>
    </row>
    <row r="25" spans="1:25" ht="24.75" customHeight="1">
      <c r="A25" s="154"/>
      <c r="B25" s="223" t="s">
        <v>34</v>
      </c>
      <c r="C25" s="224" t="s">
        <v>65</v>
      </c>
      <c r="D25" s="161" t="s">
        <v>78</v>
      </c>
      <c r="E25" s="161">
        <v>12</v>
      </c>
      <c r="F25" s="161">
        <v>48</v>
      </c>
      <c r="G25" s="161">
        <v>4</v>
      </c>
      <c r="H25" s="161">
        <v>16</v>
      </c>
      <c r="I25" s="161" t="s">
        <v>73</v>
      </c>
      <c r="J25" s="161" t="s">
        <v>68</v>
      </c>
      <c r="K25" s="161">
        <v>1</v>
      </c>
      <c r="L25" s="161" t="s">
        <v>69</v>
      </c>
      <c r="M25" s="161" t="s">
        <v>70</v>
      </c>
      <c r="N25" s="161"/>
      <c r="O25" s="161">
        <v>72</v>
      </c>
      <c r="P25" s="161">
        <v>24</v>
      </c>
      <c r="Q25" s="161">
        <v>4</v>
      </c>
      <c r="R25" s="161">
        <v>6</v>
      </c>
      <c r="S25" s="161"/>
      <c r="T25" s="225"/>
      <c r="U25" s="225"/>
      <c r="V25" s="225"/>
      <c r="W25" s="161" t="s">
        <v>109</v>
      </c>
      <c r="X25" s="161" t="s">
        <v>80</v>
      </c>
      <c r="Y25" s="238"/>
    </row>
    <row r="26" spans="1:25" ht="24.75" customHeight="1">
      <c r="A26" s="154"/>
      <c r="B26" s="223"/>
      <c r="C26" s="224"/>
      <c r="D26" s="225" t="s">
        <v>74</v>
      </c>
      <c r="E26" s="161">
        <v>14</v>
      </c>
      <c r="F26" s="161">
        <v>54</v>
      </c>
      <c r="G26" s="161">
        <v>5</v>
      </c>
      <c r="H26" s="161">
        <v>18</v>
      </c>
      <c r="I26" s="161" t="s">
        <v>73</v>
      </c>
      <c r="J26" s="161" t="s">
        <v>68</v>
      </c>
      <c r="K26" s="161">
        <v>1</v>
      </c>
      <c r="L26" s="161" t="s">
        <v>69</v>
      </c>
      <c r="M26" s="161" t="s">
        <v>70</v>
      </c>
      <c r="N26" s="161"/>
      <c r="O26" s="161">
        <v>100</v>
      </c>
      <c r="P26" s="161">
        <v>50</v>
      </c>
      <c r="Q26" s="161">
        <v>10</v>
      </c>
      <c r="R26" s="161">
        <v>5</v>
      </c>
      <c r="S26" s="161">
        <v>100</v>
      </c>
      <c r="T26" s="225">
        <v>100</v>
      </c>
      <c r="U26" s="225">
        <v>4</v>
      </c>
      <c r="V26" s="225">
        <v>1.5</v>
      </c>
      <c r="W26" s="225" t="s">
        <v>76</v>
      </c>
      <c r="X26" s="225" t="s">
        <v>77</v>
      </c>
      <c r="Y26" s="238"/>
    </row>
    <row r="27" spans="1:25" ht="24.75" customHeight="1">
      <c r="A27" s="154"/>
      <c r="B27" s="223"/>
      <c r="C27" s="224"/>
      <c r="D27" s="225" t="s">
        <v>94</v>
      </c>
      <c r="E27" s="225">
        <v>16</v>
      </c>
      <c r="F27" s="225">
        <v>32</v>
      </c>
      <c r="G27" s="225">
        <v>7</v>
      </c>
      <c r="H27" s="225">
        <v>14</v>
      </c>
      <c r="I27" s="225" t="s">
        <v>73</v>
      </c>
      <c r="J27" s="225" t="s">
        <v>68</v>
      </c>
      <c r="K27" s="225">
        <v>1</v>
      </c>
      <c r="L27" s="225" t="s">
        <v>69</v>
      </c>
      <c r="M27" s="225" t="s">
        <v>70</v>
      </c>
      <c r="N27" s="161"/>
      <c r="O27" s="161"/>
      <c r="P27" s="161"/>
      <c r="Q27" s="161"/>
      <c r="R27" s="161"/>
      <c r="S27" s="161"/>
      <c r="T27" s="225"/>
      <c r="U27" s="225"/>
      <c r="V27" s="225"/>
      <c r="W27" s="161" t="s">
        <v>109</v>
      </c>
      <c r="X27" s="161" t="s">
        <v>77</v>
      </c>
      <c r="Y27" s="238"/>
    </row>
    <row r="28" spans="1:25" ht="24.75" customHeight="1">
      <c r="A28" s="154"/>
      <c r="B28" s="223"/>
      <c r="C28" s="224"/>
      <c r="D28" s="225" t="s">
        <v>66</v>
      </c>
      <c r="E28" s="225"/>
      <c r="F28" s="225"/>
      <c r="G28" s="225"/>
      <c r="H28" s="225"/>
      <c r="I28" s="225"/>
      <c r="J28" s="225"/>
      <c r="K28" s="225"/>
      <c r="L28" s="225"/>
      <c r="M28" s="225"/>
      <c r="N28" s="161"/>
      <c r="O28" s="161">
        <v>1000</v>
      </c>
      <c r="P28" s="161">
        <v>65</v>
      </c>
      <c r="Q28" s="161">
        <v>5</v>
      </c>
      <c r="R28" s="161">
        <v>13</v>
      </c>
      <c r="S28" s="161"/>
      <c r="T28" s="225"/>
      <c r="U28" s="225"/>
      <c r="V28" s="225"/>
      <c r="W28" s="225" t="s">
        <v>71</v>
      </c>
      <c r="X28" s="161" t="s">
        <v>100</v>
      </c>
      <c r="Y28" s="238"/>
    </row>
    <row r="29" spans="1:25" ht="24.75" customHeight="1">
      <c r="A29" s="154"/>
      <c r="B29" s="223"/>
      <c r="C29" s="223" t="s">
        <v>83</v>
      </c>
      <c r="D29" s="226" t="s">
        <v>74</v>
      </c>
      <c r="E29" s="225">
        <v>18</v>
      </c>
      <c r="F29" s="225">
        <v>54</v>
      </c>
      <c r="G29" s="225">
        <v>9</v>
      </c>
      <c r="H29" s="225">
        <v>27</v>
      </c>
      <c r="I29" s="161" t="s">
        <v>73</v>
      </c>
      <c r="J29" s="161" t="s">
        <v>68</v>
      </c>
      <c r="K29" s="225">
        <v>1</v>
      </c>
      <c r="L29" s="161" t="s">
        <v>69</v>
      </c>
      <c r="M29" s="161" t="s">
        <v>70</v>
      </c>
      <c r="N29" s="161"/>
      <c r="O29" s="161">
        <v>50</v>
      </c>
      <c r="P29" s="161">
        <v>25</v>
      </c>
      <c r="Q29" s="161">
        <v>5</v>
      </c>
      <c r="R29" s="161">
        <v>5</v>
      </c>
      <c r="S29" s="161">
        <v>50</v>
      </c>
      <c r="T29" s="225">
        <v>10</v>
      </c>
      <c r="U29" s="225">
        <v>1</v>
      </c>
      <c r="V29" s="225">
        <v>1.5</v>
      </c>
      <c r="W29" s="161" t="s">
        <v>85</v>
      </c>
      <c r="X29" s="161" t="s">
        <v>93</v>
      </c>
      <c r="Y29" s="238"/>
    </row>
    <row r="30" spans="1:25" ht="24.75" customHeight="1">
      <c r="A30" s="154"/>
      <c r="B30" s="223"/>
      <c r="C30" s="223"/>
      <c r="D30" s="226" t="s">
        <v>102</v>
      </c>
      <c r="E30" s="225">
        <v>18</v>
      </c>
      <c r="F30" s="225">
        <v>36</v>
      </c>
      <c r="G30" s="225">
        <v>7</v>
      </c>
      <c r="H30" s="225">
        <v>14</v>
      </c>
      <c r="I30" s="161" t="s">
        <v>67</v>
      </c>
      <c r="J30" s="161" t="s">
        <v>68</v>
      </c>
      <c r="K30" s="225">
        <v>1</v>
      </c>
      <c r="L30" s="161" t="s">
        <v>69</v>
      </c>
      <c r="M30" s="161" t="s">
        <v>70</v>
      </c>
      <c r="N30" s="161"/>
      <c r="O30" s="161">
        <v>108</v>
      </c>
      <c r="P30" s="161">
        <v>36</v>
      </c>
      <c r="Q30" s="161">
        <v>3</v>
      </c>
      <c r="R30" s="161">
        <v>12</v>
      </c>
      <c r="S30" s="161"/>
      <c r="T30" s="225"/>
      <c r="U30" s="225"/>
      <c r="V30" s="225"/>
      <c r="W30" s="161" t="s">
        <v>110</v>
      </c>
      <c r="X30" s="161" t="s">
        <v>100</v>
      </c>
      <c r="Y30" s="238"/>
    </row>
    <row r="31" spans="1:25" ht="24.75" customHeight="1">
      <c r="A31" s="154"/>
      <c r="B31" s="223"/>
      <c r="C31" s="223"/>
      <c r="D31" s="226" t="s">
        <v>105</v>
      </c>
      <c r="E31" s="225"/>
      <c r="F31" s="225"/>
      <c r="G31" s="225"/>
      <c r="H31" s="225"/>
      <c r="I31" s="161" t="s">
        <v>67</v>
      </c>
      <c r="J31" s="161" t="s">
        <v>68</v>
      </c>
      <c r="K31" s="225">
        <v>1</v>
      </c>
      <c r="L31" s="161" t="s">
        <v>69</v>
      </c>
      <c r="M31" s="161" t="s">
        <v>70</v>
      </c>
      <c r="N31" s="161"/>
      <c r="O31" s="161">
        <v>144</v>
      </c>
      <c r="P31" s="161">
        <v>36</v>
      </c>
      <c r="Q31" s="161">
        <v>9</v>
      </c>
      <c r="R31" s="161">
        <v>4</v>
      </c>
      <c r="S31" s="161"/>
      <c r="T31" s="225"/>
      <c r="U31" s="225"/>
      <c r="V31" s="225"/>
      <c r="W31" s="161" t="s">
        <v>110</v>
      </c>
      <c r="X31" s="161" t="s">
        <v>106</v>
      </c>
      <c r="Y31" s="238"/>
    </row>
    <row r="32" spans="1:25" ht="24.75" customHeight="1">
      <c r="A32" s="154"/>
      <c r="B32" s="223"/>
      <c r="C32" s="223"/>
      <c r="D32" s="226" t="s">
        <v>111</v>
      </c>
      <c r="E32" s="225"/>
      <c r="F32" s="225"/>
      <c r="G32" s="225"/>
      <c r="H32" s="225"/>
      <c r="I32" s="225"/>
      <c r="J32" s="225"/>
      <c r="K32" s="225"/>
      <c r="L32" s="161" t="s">
        <v>69</v>
      </c>
      <c r="M32" s="161" t="s">
        <v>70</v>
      </c>
      <c r="N32" s="161"/>
      <c r="O32" s="161">
        <v>576</v>
      </c>
      <c r="P32" s="161">
        <v>24</v>
      </c>
      <c r="Q32" s="161">
        <v>4</v>
      </c>
      <c r="R32" s="161">
        <v>6</v>
      </c>
      <c r="S32" s="161"/>
      <c r="T32" s="225"/>
      <c r="U32" s="225"/>
      <c r="V32" s="225"/>
      <c r="W32" s="161" t="s">
        <v>112</v>
      </c>
      <c r="X32" s="161" t="s">
        <v>106</v>
      </c>
      <c r="Y32" s="238"/>
    </row>
    <row r="33" spans="1:25" ht="24.75" customHeight="1">
      <c r="A33" s="154"/>
      <c r="B33" s="224" t="s">
        <v>32</v>
      </c>
      <c r="C33" s="224" t="s">
        <v>65</v>
      </c>
      <c r="D33" s="225" t="s">
        <v>78</v>
      </c>
      <c r="E33" s="161">
        <v>16</v>
      </c>
      <c r="F33" s="161"/>
      <c r="G33" s="161">
        <v>4</v>
      </c>
      <c r="H33" s="161">
        <v>18</v>
      </c>
      <c r="I33" s="161" t="s">
        <v>73</v>
      </c>
      <c r="J33" s="161" t="s">
        <v>68</v>
      </c>
      <c r="K33" s="161">
        <v>1</v>
      </c>
      <c r="L33" s="161" t="s">
        <v>69</v>
      </c>
      <c r="M33" s="161" t="s">
        <v>70</v>
      </c>
      <c r="N33" s="161"/>
      <c r="O33" s="161"/>
      <c r="P33" s="161">
        <v>24</v>
      </c>
      <c r="Q33" s="161"/>
      <c r="R33" s="161"/>
      <c r="S33" s="161"/>
      <c r="T33" s="225"/>
      <c r="U33" s="225"/>
      <c r="V33" s="225"/>
      <c r="W33" s="161" t="s">
        <v>113</v>
      </c>
      <c r="X33" s="161" t="s">
        <v>80</v>
      </c>
      <c r="Y33" s="238"/>
    </row>
    <row r="34" spans="1:25" ht="24.75" customHeight="1">
      <c r="A34" s="154"/>
      <c r="B34" s="224"/>
      <c r="C34" s="224"/>
      <c r="D34" s="225" t="s">
        <v>81</v>
      </c>
      <c r="E34" s="161">
        <v>18</v>
      </c>
      <c r="F34" s="161"/>
      <c r="G34" s="161">
        <v>6</v>
      </c>
      <c r="H34" s="161">
        <v>18</v>
      </c>
      <c r="I34" s="161" t="s">
        <v>73</v>
      </c>
      <c r="J34" s="161" t="s">
        <v>68</v>
      </c>
      <c r="K34" s="161">
        <v>1</v>
      </c>
      <c r="L34" s="161" t="s">
        <v>69</v>
      </c>
      <c r="M34" s="161" t="s">
        <v>70</v>
      </c>
      <c r="N34" s="161"/>
      <c r="O34" s="161"/>
      <c r="P34" s="161">
        <v>36</v>
      </c>
      <c r="Q34" s="161"/>
      <c r="R34" s="161"/>
      <c r="S34" s="161"/>
      <c r="T34" s="225"/>
      <c r="U34" s="225"/>
      <c r="V34" s="225"/>
      <c r="W34" s="161" t="s">
        <v>113</v>
      </c>
      <c r="X34" s="225" t="s">
        <v>77</v>
      </c>
      <c r="Y34" s="238"/>
    </row>
    <row r="35" spans="1:25" ht="24.75" customHeight="1">
      <c r="A35" s="154"/>
      <c r="B35" s="224"/>
      <c r="C35" s="224"/>
      <c r="D35" s="225" t="s">
        <v>66</v>
      </c>
      <c r="E35" s="161"/>
      <c r="F35" s="161"/>
      <c r="G35" s="161"/>
      <c r="H35" s="161"/>
      <c r="I35" s="161" t="s">
        <v>73</v>
      </c>
      <c r="J35" s="161" t="s">
        <v>68</v>
      </c>
      <c r="K35" s="161"/>
      <c r="L35" s="161"/>
      <c r="M35" s="161"/>
      <c r="N35" s="161"/>
      <c r="O35" s="161"/>
      <c r="P35" s="161">
        <v>60</v>
      </c>
      <c r="Q35" s="161">
        <v>10</v>
      </c>
      <c r="R35" s="161">
        <v>6</v>
      </c>
      <c r="S35" s="161"/>
      <c r="T35" s="225"/>
      <c r="U35" s="225"/>
      <c r="V35" s="225"/>
      <c r="W35" s="225" t="s">
        <v>99</v>
      </c>
      <c r="X35" s="225" t="s">
        <v>89</v>
      </c>
      <c r="Y35" s="238"/>
    </row>
    <row r="36" spans="1:25" ht="24.75" customHeight="1">
      <c r="A36" s="154"/>
      <c r="B36" s="224"/>
      <c r="C36" s="224"/>
      <c r="D36" s="162" t="s">
        <v>114</v>
      </c>
      <c r="E36" s="225"/>
      <c r="F36" s="225"/>
      <c r="G36" s="225"/>
      <c r="H36" s="225"/>
      <c r="I36" s="161" t="s">
        <v>73</v>
      </c>
      <c r="J36" s="161" t="s">
        <v>68</v>
      </c>
      <c r="K36" s="225"/>
      <c r="L36" s="161"/>
      <c r="M36" s="225"/>
      <c r="N36" s="161"/>
      <c r="O36" s="161"/>
      <c r="P36" s="161">
        <v>24</v>
      </c>
      <c r="Q36" s="161">
        <v>12</v>
      </c>
      <c r="R36" s="161">
        <v>2</v>
      </c>
      <c r="S36" s="161"/>
      <c r="T36" s="225"/>
      <c r="U36" s="225"/>
      <c r="V36" s="225"/>
      <c r="W36" s="225" t="s">
        <v>115</v>
      </c>
      <c r="X36" s="161" t="s">
        <v>77</v>
      </c>
      <c r="Y36" s="238"/>
    </row>
    <row r="37" spans="1:25" ht="24.75" customHeight="1">
      <c r="A37" s="154"/>
      <c r="B37" s="224"/>
      <c r="C37" s="224"/>
      <c r="D37" s="162" t="s">
        <v>116</v>
      </c>
      <c r="E37" s="225"/>
      <c r="F37" s="225"/>
      <c r="G37" s="225"/>
      <c r="H37" s="225"/>
      <c r="I37" s="161" t="s">
        <v>73</v>
      </c>
      <c r="J37" s="161" t="s">
        <v>68</v>
      </c>
      <c r="K37" s="225"/>
      <c r="L37" s="161" t="s">
        <v>70</v>
      </c>
      <c r="M37" s="225"/>
      <c r="N37" s="161"/>
      <c r="O37" s="161"/>
      <c r="P37" s="161">
        <v>44</v>
      </c>
      <c r="Q37" s="161">
        <v>11</v>
      </c>
      <c r="R37" s="161">
        <v>4</v>
      </c>
      <c r="S37" s="161"/>
      <c r="T37" s="225"/>
      <c r="U37" s="225"/>
      <c r="V37" s="225"/>
      <c r="W37" s="225" t="s">
        <v>117</v>
      </c>
      <c r="X37" s="161" t="s">
        <v>77</v>
      </c>
      <c r="Y37" s="238"/>
    </row>
    <row r="38" spans="1:25" ht="24.75" customHeight="1">
      <c r="A38" s="154"/>
      <c r="B38" s="224"/>
      <c r="C38" s="224" t="s">
        <v>83</v>
      </c>
      <c r="D38" s="227" t="s">
        <v>86</v>
      </c>
      <c r="E38" s="161">
        <v>14</v>
      </c>
      <c r="F38" s="161"/>
      <c r="G38" s="161">
        <v>7</v>
      </c>
      <c r="H38" s="161">
        <v>38</v>
      </c>
      <c r="I38" s="161" t="s">
        <v>73</v>
      </c>
      <c r="J38" s="161" t="s">
        <v>68</v>
      </c>
      <c r="K38" s="161">
        <v>1</v>
      </c>
      <c r="L38" s="161" t="s">
        <v>69</v>
      </c>
      <c r="M38" s="161" t="s">
        <v>70</v>
      </c>
      <c r="N38" s="161"/>
      <c r="O38" s="161"/>
      <c r="P38" s="161"/>
      <c r="Q38" s="161"/>
      <c r="R38" s="161"/>
      <c r="S38" s="161"/>
      <c r="T38" s="225"/>
      <c r="U38" s="225"/>
      <c r="V38" s="225"/>
      <c r="W38" s="161" t="s">
        <v>85</v>
      </c>
      <c r="X38" s="161" t="s">
        <v>118</v>
      </c>
      <c r="Y38" s="238"/>
    </row>
    <row r="39" spans="1:25" ht="24.75" customHeight="1">
      <c r="A39" s="154"/>
      <c r="B39" s="224"/>
      <c r="C39" s="224"/>
      <c r="D39" s="227" t="s">
        <v>119</v>
      </c>
      <c r="E39" s="161">
        <v>18</v>
      </c>
      <c r="F39" s="161"/>
      <c r="G39" s="161">
        <v>9</v>
      </c>
      <c r="H39" s="161">
        <v>24</v>
      </c>
      <c r="I39" s="161" t="s">
        <v>73</v>
      </c>
      <c r="J39" s="161" t="s">
        <v>68</v>
      </c>
      <c r="K39" s="161">
        <v>1</v>
      </c>
      <c r="L39" s="161" t="s">
        <v>69</v>
      </c>
      <c r="M39" s="161" t="s">
        <v>70</v>
      </c>
      <c r="N39" s="161"/>
      <c r="O39" s="161"/>
      <c r="P39" s="161"/>
      <c r="Q39" s="161"/>
      <c r="R39" s="161"/>
      <c r="S39" s="161"/>
      <c r="T39" s="225"/>
      <c r="U39" s="225"/>
      <c r="V39" s="225"/>
      <c r="W39" s="161" t="s">
        <v>104</v>
      </c>
      <c r="X39" s="161" t="s">
        <v>77</v>
      </c>
      <c r="Y39" s="238"/>
    </row>
    <row r="40" spans="1:25" ht="24.75" customHeight="1">
      <c r="A40" s="154"/>
      <c r="B40" s="224"/>
      <c r="C40" s="224"/>
      <c r="D40" s="227" t="s">
        <v>105</v>
      </c>
      <c r="E40" s="161"/>
      <c r="F40" s="161"/>
      <c r="G40" s="161"/>
      <c r="H40" s="161"/>
      <c r="I40" s="161" t="s">
        <v>73</v>
      </c>
      <c r="J40" s="161" t="s">
        <v>68</v>
      </c>
      <c r="K40" s="161"/>
      <c r="L40" s="161" t="s">
        <v>69</v>
      </c>
      <c r="M40" s="161" t="s">
        <v>70</v>
      </c>
      <c r="N40" s="161"/>
      <c r="O40" s="161">
        <v>144</v>
      </c>
      <c r="P40" s="161">
        <v>36</v>
      </c>
      <c r="Q40" s="161">
        <v>9</v>
      </c>
      <c r="R40" s="161">
        <v>4</v>
      </c>
      <c r="S40" s="161"/>
      <c r="T40" s="225"/>
      <c r="U40" s="225"/>
      <c r="V40" s="225"/>
      <c r="W40" s="161" t="s">
        <v>113</v>
      </c>
      <c r="X40" s="161" t="s">
        <v>89</v>
      </c>
      <c r="Y40" s="238"/>
    </row>
    <row r="41" spans="1:25" ht="24.75" customHeight="1">
      <c r="A41" s="154"/>
      <c r="B41" s="224"/>
      <c r="C41" s="224"/>
      <c r="D41" s="164" t="s">
        <v>107</v>
      </c>
      <c r="E41" s="161"/>
      <c r="F41" s="161"/>
      <c r="G41" s="161"/>
      <c r="H41" s="161"/>
      <c r="I41" s="161" t="s">
        <v>67</v>
      </c>
      <c r="J41" s="161" t="s">
        <v>68</v>
      </c>
      <c r="K41" s="161"/>
      <c r="L41" s="161"/>
      <c r="M41" s="161"/>
      <c r="N41" s="161"/>
      <c r="O41" s="161">
        <v>576</v>
      </c>
      <c r="P41" s="161">
        <v>28</v>
      </c>
      <c r="Q41" s="161">
        <v>4</v>
      </c>
      <c r="R41" s="161">
        <v>7</v>
      </c>
      <c r="S41" s="161"/>
      <c r="T41" s="225"/>
      <c r="U41" s="225"/>
      <c r="V41" s="225"/>
      <c r="W41" s="161" t="s">
        <v>120</v>
      </c>
      <c r="X41" s="161" t="s">
        <v>89</v>
      </c>
      <c r="Y41" s="238"/>
    </row>
    <row r="42" spans="1:25" ht="24.75" customHeight="1">
      <c r="A42" s="154"/>
      <c r="B42" s="224"/>
      <c r="C42" s="224"/>
      <c r="D42" s="227" t="s">
        <v>121</v>
      </c>
      <c r="E42" s="161"/>
      <c r="F42" s="161"/>
      <c r="G42" s="161"/>
      <c r="H42" s="161"/>
      <c r="I42" s="161" t="s">
        <v>73</v>
      </c>
      <c r="J42" s="161" t="s">
        <v>68</v>
      </c>
      <c r="K42" s="161"/>
      <c r="L42" s="161" t="s">
        <v>70</v>
      </c>
      <c r="M42" s="161"/>
      <c r="N42" s="161"/>
      <c r="O42" s="161">
        <v>1088</v>
      </c>
      <c r="P42" s="161">
        <v>16</v>
      </c>
      <c r="Q42" s="161">
        <v>8</v>
      </c>
      <c r="R42" s="161">
        <v>2</v>
      </c>
      <c r="S42" s="161"/>
      <c r="T42" s="225"/>
      <c r="U42" s="225"/>
      <c r="V42" s="225"/>
      <c r="W42" s="161" t="s">
        <v>115</v>
      </c>
      <c r="X42" s="161" t="s">
        <v>89</v>
      </c>
      <c r="Y42" s="238"/>
    </row>
    <row r="43" spans="1:25" ht="24.75" customHeight="1">
      <c r="A43" s="154"/>
      <c r="B43" s="224"/>
      <c r="C43" s="224"/>
      <c r="D43" s="227" t="s">
        <v>122</v>
      </c>
      <c r="E43" s="161"/>
      <c r="F43" s="161"/>
      <c r="G43" s="161"/>
      <c r="H43" s="161"/>
      <c r="I43" s="161" t="s">
        <v>73</v>
      </c>
      <c r="J43" s="161" t="s">
        <v>68</v>
      </c>
      <c r="K43" s="161"/>
      <c r="L43" s="161" t="s">
        <v>70</v>
      </c>
      <c r="M43" s="161"/>
      <c r="N43" s="161"/>
      <c r="O43" s="161">
        <v>770</v>
      </c>
      <c r="P43" s="161">
        <v>12</v>
      </c>
      <c r="Q43" s="161">
        <v>6</v>
      </c>
      <c r="R43" s="161">
        <v>2</v>
      </c>
      <c r="S43" s="161"/>
      <c r="T43" s="225"/>
      <c r="U43" s="225"/>
      <c r="V43" s="225"/>
      <c r="W43" s="161" t="s">
        <v>123</v>
      </c>
      <c r="X43" s="161" t="s">
        <v>100</v>
      </c>
      <c r="Y43" s="238"/>
    </row>
    <row r="44" spans="1:25" ht="24.75" customHeight="1">
      <c r="A44" s="154"/>
      <c r="B44" s="224"/>
      <c r="C44" s="224"/>
      <c r="D44" s="227" t="s">
        <v>74</v>
      </c>
      <c r="E44" s="161"/>
      <c r="F44" s="161"/>
      <c r="G44" s="161"/>
      <c r="H44" s="161"/>
      <c r="I44" s="161" t="s">
        <v>73</v>
      </c>
      <c r="J44" s="161" t="s">
        <v>68</v>
      </c>
      <c r="K44" s="161"/>
      <c r="L44" s="161"/>
      <c r="M44" s="161"/>
      <c r="N44" s="161"/>
      <c r="O44" s="161"/>
      <c r="P44" s="161"/>
      <c r="Q44" s="161"/>
      <c r="R44" s="161"/>
      <c r="S44" s="161"/>
      <c r="T44" s="225">
        <v>15</v>
      </c>
      <c r="U44" s="225"/>
      <c r="V44" s="225"/>
      <c r="W44" s="225" t="s">
        <v>85</v>
      </c>
      <c r="X44" s="161" t="s">
        <v>77</v>
      </c>
      <c r="Y44" s="238"/>
    </row>
    <row r="45" spans="1:25" ht="24.75" customHeight="1">
      <c r="A45" s="154"/>
      <c r="B45" s="224"/>
      <c r="C45" s="224"/>
      <c r="D45" s="165" t="s">
        <v>101</v>
      </c>
      <c r="E45" s="161"/>
      <c r="F45" s="161"/>
      <c r="G45" s="161"/>
      <c r="H45" s="161"/>
      <c r="I45" s="161"/>
      <c r="J45" s="161"/>
      <c r="K45" s="161"/>
      <c r="L45" s="161"/>
      <c r="M45" s="161"/>
      <c r="N45" s="161"/>
      <c r="O45" s="161"/>
      <c r="P45" s="161">
        <v>50</v>
      </c>
      <c r="Q45" s="161">
        <v>5</v>
      </c>
      <c r="R45" s="161">
        <v>10</v>
      </c>
      <c r="S45" s="161"/>
      <c r="T45" s="225"/>
      <c r="U45" s="225"/>
      <c r="V45" s="225"/>
      <c r="W45" s="225" t="s">
        <v>113</v>
      </c>
      <c r="X45" s="161" t="s">
        <v>89</v>
      </c>
      <c r="Y45" s="238"/>
    </row>
    <row r="46" spans="1:25" ht="24.75" customHeight="1">
      <c r="A46" s="154"/>
      <c r="B46" s="145" t="s">
        <v>33</v>
      </c>
      <c r="C46" s="224" t="s">
        <v>65</v>
      </c>
      <c r="D46" s="216" t="s">
        <v>81</v>
      </c>
      <c r="E46" s="149">
        <v>16</v>
      </c>
      <c r="F46" s="149">
        <v>48</v>
      </c>
      <c r="G46" s="149">
        <v>5</v>
      </c>
      <c r="H46" s="149">
        <v>15</v>
      </c>
      <c r="I46" s="149" t="s">
        <v>73</v>
      </c>
      <c r="J46" s="149" t="s">
        <v>68</v>
      </c>
      <c r="K46" s="149">
        <v>5</v>
      </c>
      <c r="L46" s="149" t="s">
        <v>69</v>
      </c>
      <c r="M46" s="149" t="s">
        <v>70</v>
      </c>
      <c r="N46" s="235"/>
      <c r="O46" s="149">
        <v>108</v>
      </c>
      <c r="P46" s="149">
        <v>36</v>
      </c>
      <c r="Q46" s="149">
        <v>18</v>
      </c>
      <c r="R46" s="149">
        <v>2</v>
      </c>
      <c r="S46" s="149"/>
      <c r="T46" s="216"/>
      <c r="U46" s="235"/>
      <c r="V46" s="235"/>
      <c r="W46" s="225" t="s">
        <v>113</v>
      </c>
      <c r="X46" s="149" t="s">
        <v>77</v>
      </c>
      <c r="Y46" s="238"/>
    </row>
    <row r="47" spans="1:25" ht="24.75" customHeight="1">
      <c r="A47" s="154"/>
      <c r="B47" s="145"/>
      <c r="C47" s="224"/>
      <c r="D47" s="149" t="s">
        <v>91</v>
      </c>
      <c r="E47" s="149">
        <v>12</v>
      </c>
      <c r="F47" s="149">
        <v>36</v>
      </c>
      <c r="G47" s="149">
        <v>4</v>
      </c>
      <c r="H47" s="149">
        <v>12</v>
      </c>
      <c r="I47" s="149" t="s">
        <v>73</v>
      </c>
      <c r="J47" s="149" t="s">
        <v>68</v>
      </c>
      <c r="K47" s="149">
        <v>4</v>
      </c>
      <c r="L47" s="149" t="s">
        <v>69</v>
      </c>
      <c r="M47" s="149" t="s">
        <v>70</v>
      </c>
      <c r="N47" s="235"/>
      <c r="O47" s="149"/>
      <c r="P47" s="149"/>
      <c r="Q47" s="149"/>
      <c r="R47" s="149"/>
      <c r="S47" s="149"/>
      <c r="T47" s="216"/>
      <c r="U47" s="235"/>
      <c r="V47" s="235"/>
      <c r="W47" s="225" t="s">
        <v>79</v>
      </c>
      <c r="X47" s="149" t="s">
        <v>80</v>
      </c>
      <c r="Y47" s="238"/>
    </row>
    <row r="48" spans="1:25" ht="24.75" customHeight="1">
      <c r="A48" s="154"/>
      <c r="B48" s="145"/>
      <c r="C48" s="224"/>
      <c r="D48" s="216" t="s">
        <v>124</v>
      </c>
      <c r="E48" s="149">
        <v>18</v>
      </c>
      <c r="F48" s="149">
        <v>36</v>
      </c>
      <c r="G48" s="149">
        <v>5</v>
      </c>
      <c r="H48" s="149">
        <v>10</v>
      </c>
      <c r="I48" s="149" t="s">
        <v>73</v>
      </c>
      <c r="J48" s="149" t="s">
        <v>68</v>
      </c>
      <c r="K48" s="149">
        <v>5</v>
      </c>
      <c r="L48" s="149" t="s">
        <v>69</v>
      </c>
      <c r="M48" s="149" t="s">
        <v>70</v>
      </c>
      <c r="N48" s="235"/>
      <c r="O48" s="149"/>
      <c r="P48" s="149"/>
      <c r="Q48" s="149"/>
      <c r="R48" s="149"/>
      <c r="S48" s="149"/>
      <c r="T48" s="216"/>
      <c r="U48" s="235"/>
      <c r="V48" s="235"/>
      <c r="W48" s="225" t="s">
        <v>79</v>
      </c>
      <c r="X48" s="149" t="s">
        <v>77</v>
      </c>
      <c r="Y48" s="238"/>
    </row>
    <row r="49" spans="1:25" ht="24.75" customHeight="1">
      <c r="A49" s="154"/>
      <c r="B49" s="145"/>
      <c r="C49" s="224"/>
      <c r="D49" s="149" t="s">
        <v>66</v>
      </c>
      <c r="E49" s="149"/>
      <c r="F49" s="149"/>
      <c r="G49" s="149"/>
      <c r="H49" s="149"/>
      <c r="I49" s="149"/>
      <c r="J49" s="149"/>
      <c r="K49" s="149"/>
      <c r="L49" s="149" t="s">
        <v>69</v>
      </c>
      <c r="M49" s="149" t="s">
        <v>70</v>
      </c>
      <c r="N49" s="235"/>
      <c r="O49" s="149">
        <v>1000</v>
      </c>
      <c r="P49" s="149">
        <v>50</v>
      </c>
      <c r="Q49" s="149">
        <v>25</v>
      </c>
      <c r="R49" s="149">
        <v>2</v>
      </c>
      <c r="S49" s="149"/>
      <c r="T49" s="216"/>
      <c r="U49" s="235"/>
      <c r="V49" s="235"/>
      <c r="W49" s="225" t="s">
        <v>125</v>
      </c>
      <c r="X49" s="149" t="s">
        <v>89</v>
      </c>
      <c r="Y49" s="238"/>
    </row>
    <row r="50" spans="1:25" ht="24.75" customHeight="1">
      <c r="A50" s="154"/>
      <c r="B50" s="145"/>
      <c r="C50" s="220" t="s">
        <v>83</v>
      </c>
      <c r="D50" s="149" t="s">
        <v>86</v>
      </c>
      <c r="E50" s="149">
        <v>18</v>
      </c>
      <c r="F50" s="149">
        <v>36</v>
      </c>
      <c r="G50" s="149">
        <v>5</v>
      </c>
      <c r="H50" s="149">
        <v>10</v>
      </c>
      <c r="I50" s="149" t="s">
        <v>73</v>
      </c>
      <c r="J50" s="149" t="s">
        <v>68</v>
      </c>
      <c r="K50" s="149"/>
      <c r="L50" s="149" t="s">
        <v>69</v>
      </c>
      <c r="M50" s="149" t="s">
        <v>70</v>
      </c>
      <c r="N50" s="235"/>
      <c r="O50" s="149"/>
      <c r="P50" s="149"/>
      <c r="Q50" s="149"/>
      <c r="R50" s="149"/>
      <c r="S50" s="149"/>
      <c r="T50" s="216"/>
      <c r="U50" s="235"/>
      <c r="V50" s="235"/>
      <c r="W50" s="225" t="s">
        <v>85</v>
      </c>
      <c r="X50" s="149" t="s">
        <v>77</v>
      </c>
      <c r="Y50" s="238"/>
    </row>
    <row r="51" spans="1:25" ht="24.75" customHeight="1">
      <c r="A51" s="154"/>
      <c r="B51" s="145"/>
      <c r="C51" s="220"/>
      <c r="D51" s="149" t="s">
        <v>105</v>
      </c>
      <c r="E51" s="149"/>
      <c r="F51" s="149"/>
      <c r="G51" s="149"/>
      <c r="H51" s="149"/>
      <c r="I51" s="149" t="s">
        <v>73</v>
      </c>
      <c r="J51" s="149" t="s">
        <v>68</v>
      </c>
      <c r="K51" s="149"/>
      <c r="L51" s="149" t="s">
        <v>69</v>
      </c>
      <c r="M51" s="149" t="s">
        <v>70</v>
      </c>
      <c r="N51" s="235"/>
      <c r="O51" s="149">
        <v>144</v>
      </c>
      <c r="P51" s="149">
        <v>18</v>
      </c>
      <c r="Q51" s="149">
        <v>9</v>
      </c>
      <c r="R51" s="149">
        <v>2</v>
      </c>
      <c r="S51" s="149"/>
      <c r="T51" s="216"/>
      <c r="U51" s="235"/>
      <c r="V51" s="235"/>
      <c r="W51" s="225" t="s">
        <v>126</v>
      </c>
      <c r="X51" s="149" t="s">
        <v>89</v>
      </c>
      <c r="Y51" s="238"/>
    </row>
    <row r="52" spans="1:25" ht="24.75" customHeight="1">
      <c r="A52" s="154"/>
      <c r="B52" s="145"/>
      <c r="C52" s="220"/>
      <c r="D52" s="149" t="s">
        <v>127</v>
      </c>
      <c r="E52" s="149"/>
      <c r="F52" s="149"/>
      <c r="G52" s="149"/>
      <c r="H52" s="149"/>
      <c r="I52" s="149" t="s">
        <v>73</v>
      </c>
      <c r="J52" s="149" t="s">
        <v>68</v>
      </c>
      <c r="K52" s="149"/>
      <c r="L52" s="149" t="s">
        <v>69</v>
      </c>
      <c r="M52" s="149" t="s">
        <v>70</v>
      </c>
      <c r="N52" s="235"/>
      <c r="O52" s="149">
        <v>108</v>
      </c>
      <c r="P52" s="149">
        <v>36</v>
      </c>
      <c r="Q52" s="149">
        <v>3</v>
      </c>
      <c r="R52" s="149">
        <v>12</v>
      </c>
      <c r="S52" s="149"/>
      <c r="T52" s="216"/>
      <c r="U52" s="235"/>
      <c r="V52" s="235"/>
      <c r="W52" s="225" t="s">
        <v>126</v>
      </c>
      <c r="X52" s="216" t="s">
        <v>100</v>
      </c>
      <c r="Y52" s="238"/>
    </row>
    <row r="53" spans="1:25" ht="24.75" customHeight="1">
      <c r="A53" s="154"/>
      <c r="B53" s="145"/>
      <c r="C53" s="220"/>
      <c r="D53" s="149" t="s">
        <v>128</v>
      </c>
      <c r="E53" s="149"/>
      <c r="F53" s="149"/>
      <c r="G53" s="149"/>
      <c r="H53" s="149"/>
      <c r="I53" s="149"/>
      <c r="J53" s="149"/>
      <c r="K53" s="149"/>
      <c r="L53" s="149" t="s">
        <v>69</v>
      </c>
      <c r="M53" s="149" t="s">
        <v>70</v>
      </c>
      <c r="N53" s="235"/>
      <c r="O53" s="149">
        <v>856</v>
      </c>
      <c r="P53" s="149">
        <v>40</v>
      </c>
      <c r="Q53" s="149">
        <v>20</v>
      </c>
      <c r="R53" s="149">
        <v>2</v>
      </c>
      <c r="S53" s="149"/>
      <c r="T53" s="216"/>
      <c r="U53" s="235"/>
      <c r="V53" s="235"/>
      <c r="W53" s="225" t="s">
        <v>129</v>
      </c>
      <c r="X53" s="216" t="s">
        <v>89</v>
      </c>
      <c r="Y53" s="238"/>
    </row>
    <row r="54" spans="1:25" ht="24.75" customHeight="1">
      <c r="A54" s="154"/>
      <c r="B54" s="145"/>
      <c r="C54" s="220"/>
      <c r="D54" s="228" t="s">
        <v>130</v>
      </c>
      <c r="E54" s="149"/>
      <c r="F54" s="149"/>
      <c r="G54" s="149"/>
      <c r="H54" s="149"/>
      <c r="I54" s="149"/>
      <c r="J54" s="149"/>
      <c r="K54" s="149"/>
      <c r="L54" s="149"/>
      <c r="M54" s="149"/>
      <c r="N54" s="149"/>
      <c r="O54" s="149"/>
      <c r="P54" s="149"/>
      <c r="Q54" s="149"/>
      <c r="R54" s="149"/>
      <c r="S54" s="149">
        <v>108</v>
      </c>
      <c r="T54" s="216">
        <v>108</v>
      </c>
      <c r="U54" s="216">
        <v>3</v>
      </c>
      <c r="V54" s="149" t="s">
        <v>84</v>
      </c>
      <c r="W54" s="228" t="s">
        <v>113</v>
      </c>
      <c r="X54" s="228">
        <v>2015</v>
      </c>
      <c r="Y54" s="238"/>
    </row>
    <row r="55" spans="1:25" ht="24.75" customHeight="1">
      <c r="A55" s="154"/>
      <c r="B55" s="145"/>
      <c r="C55" s="220"/>
      <c r="D55" s="228" t="s">
        <v>131</v>
      </c>
      <c r="E55" s="149"/>
      <c r="F55" s="149"/>
      <c r="G55" s="149"/>
      <c r="H55" s="149"/>
      <c r="I55" s="149"/>
      <c r="J55" s="149"/>
      <c r="K55" s="149"/>
      <c r="L55" s="149"/>
      <c r="M55" s="149"/>
      <c r="N55" s="149"/>
      <c r="O55" s="149"/>
      <c r="P55" s="149"/>
      <c r="Q55" s="149"/>
      <c r="R55" s="149"/>
      <c r="S55" s="149">
        <v>108</v>
      </c>
      <c r="T55" s="216">
        <v>108</v>
      </c>
      <c r="U55" s="216">
        <v>3</v>
      </c>
      <c r="V55" s="149" t="s">
        <v>84</v>
      </c>
      <c r="W55" s="228" t="s">
        <v>132</v>
      </c>
      <c r="X55" s="228" t="s">
        <v>100</v>
      </c>
      <c r="Y55" s="238"/>
    </row>
    <row r="56" spans="1:25" ht="24.75" customHeight="1">
      <c r="A56" s="154"/>
      <c r="B56" s="145"/>
      <c r="C56" s="220"/>
      <c r="D56" s="106" t="s">
        <v>133</v>
      </c>
      <c r="E56" s="149"/>
      <c r="F56" s="149"/>
      <c r="G56" s="149"/>
      <c r="H56" s="149"/>
      <c r="I56" s="149"/>
      <c r="J56" s="149"/>
      <c r="K56" s="149"/>
      <c r="L56" s="149"/>
      <c r="M56" s="149"/>
      <c r="N56" s="149"/>
      <c r="O56" s="149"/>
      <c r="P56" s="149"/>
      <c r="Q56" s="149"/>
      <c r="R56" s="149"/>
      <c r="S56" s="149">
        <v>108</v>
      </c>
      <c r="T56" s="216">
        <v>108</v>
      </c>
      <c r="U56" s="216">
        <v>3</v>
      </c>
      <c r="V56" s="149" t="s">
        <v>84</v>
      </c>
      <c r="W56" s="228" t="s">
        <v>132</v>
      </c>
      <c r="X56" s="228" t="s">
        <v>100</v>
      </c>
      <c r="Y56" s="238"/>
    </row>
    <row r="57" spans="1:25" ht="24.75" customHeight="1">
      <c r="A57" s="154" t="s">
        <v>21</v>
      </c>
      <c r="B57" s="229" t="s">
        <v>22</v>
      </c>
      <c r="C57" s="154" t="s">
        <v>65</v>
      </c>
      <c r="D57" s="230" t="s">
        <v>66</v>
      </c>
      <c r="E57" s="231">
        <v>16</v>
      </c>
      <c r="F57" s="231">
        <v>160</v>
      </c>
      <c r="G57" s="146">
        <v>2</v>
      </c>
      <c r="H57" s="146">
        <v>18</v>
      </c>
      <c r="I57" s="146" t="s">
        <v>67</v>
      </c>
      <c r="J57" s="146" t="s">
        <v>68</v>
      </c>
      <c r="K57" s="146">
        <v>9</v>
      </c>
      <c r="L57" s="146" t="s">
        <v>69</v>
      </c>
      <c r="M57" s="146" t="s">
        <v>70</v>
      </c>
      <c r="N57" s="146"/>
      <c r="O57" s="146"/>
      <c r="P57" s="146"/>
      <c r="Q57" s="146"/>
      <c r="R57" s="146"/>
      <c r="S57" s="146"/>
      <c r="T57" s="230"/>
      <c r="U57" s="230"/>
      <c r="V57" s="230"/>
      <c r="W57" s="230" t="s">
        <v>117</v>
      </c>
      <c r="X57" s="146" t="s">
        <v>134</v>
      </c>
      <c r="Y57" s="238"/>
    </row>
    <row r="58" spans="1:25" ht="24.75" customHeight="1">
      <c r="A58" s="154"/>
      <c r="B58" s="229"/>
      <c r="C58" s="154"/>
      <c r="D58" s="230" t="s">
        <v>66</v>
      </c>
      <c r="E58" s="231">
        <v>16</v>
      </c>
      <c r="F58" s="231">
        <v>32</v>
      </c>
      <c r="G58" s="146">
        <v>2</v>
      </c>
      <c r="H58" s="146">
        <v>6</v>
      </c>
      <c r="I58" s="146" t="s">
        <v>73</v>
      </c>
      <c r="J58" s="146" t="s">
        <v>68</v>
      </c>
      <c r="K58" s="230">
        <v>2</v>
      </c>
      <c r="L58" s="146" t="s">
        <v>69</v>
      </c>
      <c r="M58" s="146" t="s">
        <v>69</v>
      </c>
      <c r="N58" s="146"/>
      <c r="O58" s="146"/>
      <c r="P58" s="146"/>
      <c r="Q58" s="146"/>
      <c r="R58" s="146"/>
      <c r="S58" s="146"/>
      <c r="T58" s="230"/>
      <c r="U58" s="230"/>
      <c r="V58" s="230"/>
      <c r="W58" s="230" t="s">
        <v>135</v>
      </c>
      <c r="X58" s="146" t="s">
        <v>134</v>
      </c>
      <c r="Y58" s="238"/>
    </row>
    <row r="59" spans="1:25" ht="24.75" customHeight="1">
      <c r="A59" s="154"/>
      <c r="B59" s="229"/>
      <c r="C59" s="154"/>
      <c r="D59" s="230" t="s">
        <v>136</v>
      </c>
      <c r="E59" s="231">
        <v>8</v>
      </c>
      <c r="F59" s="231">
        <v>120</v>
      </c>
      <c r="G59" s="146">
        <v>4</v>
      </c>
      <c r="H59" s="146">
        <v>36</v>
      </c>
      <c r="I59" s="146" t="s">
        <v>67</v>
      </c>
      <c r="J59" s="146" t="s">
        <v>68</v>
      </c>
      <c r="K59" s="230">
        <v>12</v>
      </c>
      <c r="L59" s="146" t="s">
        <v>69</v>
      </c>
      <c r="M59" s="146" t="s">
        <v>70</v>
      </c>
      <c r="N59" s="146"/>
      <c r="O59" s="146"/>
      <c r="P59" s="146"/>
      <c r="Q59" s="146"/>
      <c r="R59" s="146"/>
      <c r="S59" s="146"/>
      <c r="T59" s="230"/>
      <c r="U59" s="230"/>
      <c r="V59" s="230"/>
      <c r="W59" s="230" t="s">
        <v>137</v>
      </c>
      <c r="X59" s="146" t="s">
        <v>134</v>
      </c>
      <c r="Y59" s="238"/>
    </row>
    <row r="60" spans="1:25" ht="24.75" customHeight="1">
      <c r="A60" s="154"/>
      <c r="B60" s="229"/>
      <c r="C60" s="154"/>
      <c r="D60" s="230" t="s">
        <v>136</v>
      </c>
      <c r="E60" s="231">
        <v>8</v>
      </c>
      <c r="F60" s="231">
        <v>24</v>
      </c>
      <c r="G60" s="146">
        <v>1</v>
      </c>
      <c r="H60" s="146">
        <v>3</v>
      </c>
      <c r="I60" s="146" t="s">
        <v>73</v>
      </c>
      <c r="J60" s="146" t="s">
        <v>68</v>
      </c>
      <c r="K60" s="230">
        <v>1</v>
      </c>
      <c r="L60" s="146" t="s">
        <v>69</v>
      </c>
      <c r="M60" s="146" t="s">
        <v>69</v>
      </c>
      <c r="N60" s="146"/>
      <c r="O60" s="146"/>
      <c r="P60" s="146"/>
      <c r="Q60" s="146"/>
      <c r="R60" s="146"/>
      <c r="S60" s="146"/>
      <c r="T60" s="230"/>
      <c r="U60" s="230"/>
      <c r="V60" s="230"/>
      <c r="W60" s="230" t="s">
        <v>137</v>
      </c>
      <c r="X60" s="146" t="s">
        <v>134</v>
      </c>
      <c r="Y60" s="238"/>
    </row>
    <row r="61" spans="1:25" ht="24.75" customHeight="1">
      <c r="A61" s="154"/>
      <c r="B61" s="229"/>
      <c r="C61" s="154"/>
      <c r="D61" s="230" t="s">
        <v>138</v>
      </c>
      <c r="E61" s="231">
        <v>8</v>
      </c>
      <c r="F61" s="231">
        <v>32</v>
      </c>
      <c r="G61" s="146">
        <v>1</v>
      </c>
      <c r="H61" s="146">
        <v>4</v>
      </c>
      <c r="I61" s="146" t="s">
        <v>73</v>
      </c>
      <c r="J61" s="146" t="s">
        <v>68</v>
      </c>
      <c r="K61" s="230">
        <v>2</v>
      </c>
      <c r="L61" s="146" t="s">
        <v>69</v>
      </c>
      <c r="M61" s="146" t="s">
        <v>69</v>
      </c>
      <c r="N61" s="146"/>
      <c r="O61" s="146"/>
      <c r="P61" s="146"/>
      <c r="Q61" s="146"/>
      <c r="R61" s="146"/>
      <c r="S61" s="146"/>
      <c r="T61" s="230"/>
      <c r="U61" s="230"/>
      <c r="V61" s="230"/>
      <c r="W61" s="230" t="s">
        <v>109</v>
      </c>
      <c r="X61" s="146" t="s">
        <v>80</v>
      </c>
      <c r="Y61" s="238"/>
    </row>
    <row r="62" spans="1:25" ht="24.75" customHeight="1">
      <c r="A62" s="154"/>
      <c r="B62" s="229"/>
      <c r="C62" s="154"/>
      <c r="D62" s="230" t="s">
        <v>139</v>
      </c>
      <c r="E62" s="231"/>
      <c r="F62" s="231"/>
      <c r="G62" s="146"/>
      <c r="H62" s="146"/>
      <c r="I62" s="146"/>
      <c r="J62" s="146"/>
      <c r="K62" s="230"/>
      <c r="L62" s="146"/>
      <c r="M62" s="146"/>
      <c r="N62" s="146"/>
      <c r="O62" s="146"/>
      <c r="P62" s="146">
        <v>50</v>
      </c>
      <c r="Q62" s="146"/>
      <c r="R62" s="146"/>
      <c r="S62" s="146"/>
      <c r="T62" s="230"/>
      <c r="U62" s="230"/>
      <c r="V62" s="230"/>
      <c r="W62" s="230" t="s">
        <v>109</v>
      </c>
      <c r="X62" s="146" t="s">
        <v>140</v>
      </c>
      <c r="Y62" s="238"/>
    </row>
    <row r="63" spans="1:25" ht="24.75" customHeight="1">
      <c r="A63" s="154"/>
      <c r="B63" s="229"/>
      <c r="C63" s="154" t="s">
        <v>83</v>
      </c>
      <c r="D63" s="230" t="s">
        <v>141</v>
      </c>
      <c r="E63" s="146">
        <v>12</v>
      </c>
      <c r="F63" s="146">
        <v>36</v>
      </c>
      <c r="G63" s="146">
        <v>6</v>
      </c>
      <c r="H63" s="146">
        <v>18</v>
      </c>
      <c r="I63" s="146" t="s">
        <v>73</v>
      </c>
      <c r="J63" s="146" t="s">
        <v>95</v>
      </c>
      <c r="K63" s="146">
        <v>6</v>
      </c>
      <c r="L63" s="146" t="s">
        <v>69</v>
      </c>
      <c r="M63" s="146" t="s">
        <v>70</v>
      </c>
      <c r="N63" s="146"/>
      <c r="O63" s="146"/>
      <c r="P63" s="146"/>
      <c r="Q63" s="146"/>
      <c r="R63" s="146"/>
      <c r="S63" s="146"/>
      <c r="T63" s="230"/>
      <c r="U63" s="230"/>
      <c r="V63" s="230"/>
      <c r="W63" s="230" t="s">
        <v>142</v>
      </c>
      <c r="X63" s="146" t="s">
        <v>77</v>
      </c>
      <c r="Y63" s="238"/>
    </row>
    <row r="64" spans="1:25" ht="24.75" customHeight="1">
      <c r="A64" s="154"/>
      <c r="B64" s="229"/>
      <c r="C64" s="154"/>
      <c r="D64" s="47" t="s">
        <v>143</v>
      </c>
      <c r="E64" s="106">
        <v>18</v>
      </c>
      <c r="F64" s="106">
        <v>36</v>
      </c>
      <c r="G64" s="106">
        <v>7</v>
      </c>
      <c r="H64" s="47">
        <v>14</v>
      </c>
      <c r="I64" s="146" t="s">
        <v>73</v>
      </c>
      <c r="J64" s="146" t="s">
        <v>95</v>
      </c>
      <c r="K64" s="47">
        <v>7</v>
      </c>
      <c r="L64" s="146" t="s">
        <v>69</v>
      </c>
      <c r="M64" s="146" t="s">
        <v>70</v>
      </c>
      <c r="N64" s="146"/>
      <c r="O64" s="146"/>
      <c r="P64" s="146"/>
      <c r="Q64" s="146"/>
      <c r="R64" s="146"/>
      <c r="S64" s="146"/>
      <c r="T64" s="230"/>
      <c r="U64" s="230"/>
      <c r="V64" s="230"/>
      <c r="W64" s="203" t="s">
        <v>142</v>
      </c>
      <c r="X64" s="146" t="s">
        <v>77</v>
      </c>
      <c r="Y64" s="238"/>
    </row>
    <row r="65" spans="1:25" ht="24.75" customHeight="1">
      <c r="A65" s="154"/>
      <c r="B65" s="229"/>
      <c r="C65" s="154"/>
      <c r="D65" s="47" t="s">
        <v>144</v>
      </c>
      <c r="E65" s="106">
        <v>2</v>
      </c>
      <c r="F65" s="106">
        <v>8</v>
      </c>
      <c r="G65" s="106">
        <v>2</v>
      </c>
      <c r="H65" s="47">
        <v>16</v>
      </c>
      <c r="I65" s="47" t="s">
        <v>67</v>
      </c>
      <c r="J65" s="146" t="s">
        <v>95</v>
      </c>
      <c r="K65" s="47">
        <v>4</v>
      </c>
      <c r="L65" s="146" t="s">
        <v>69</v>
      </c>
      <c r="M65" s="146" t="s">
        <v>70</v>
      </c>
      <c r="N65" s="146"/>
      <c r="O65" s="146"/>
      <c r="P65" s="146"/>
      <c r="Q65" s="146"/>
      <c r="R65" s="146"/>
      <c r="S65" s="146"/>
      <c r="T65" s="230"/>
      <c r="U65" s="230"/>
      <c r="V65" s="230"/>
      <c r="W65" s="106" t="s">
        <v>145</v>
      </c>
      <c r="X65" s="106" t="s">
        <v>89</v>
      </c>
      <c r="Y65" s="238"/>
    </row>
    <row r="66" spans="1:25" ht="24.75" customHeight="1">
      <c r="A66" s="154"/>
      <c r="B66" s="154" t="s">
        <v>23</v>
      </c>
      <c r="C66" s="154" t="s">
        <v>65</v>
      </c>
      <c r="D66" s="146" t="s">
        <v>138</v>
      </c>
      <c r="E66" s="146">
        <v>8</v>
      </c>
      <c r="F66" s="146">
        <v>32</v>
      </c>
      <c r="G66" s="146">
        <v>3</v>
      </c>
      <c r="H66" s="146">
        <v>12</v>
      </c>
      <c r="I66" s="146" t="s">
        <v>73</v>
      </c>
      <c r="J66" s="146" t="s">
        <v>68</v>
      </c>
      <c r="K66" s="146">
        <v>6</v>
      </c>
      <c r="L66" s="146" t="s">
        <v>69</v>
      </c>
      <c r="M66" s="146" t="s">
        <v>70</v>
      </c>
      <c r="N66" s="246"/>
      <c r="O66" s="146">
        <v>72</v>
      </c>
      <c r="P66" s="146">
        <v>24</v>
      </c>
      <c r="Q66" s="146">
        <v>4</v>
      </c>
      <c r="R66" s="146">
        <v>6</v>
      </c>
      <c r="S66" s="146"/>
      <c r="T66" s="230"/>
      <c r="U66" s="230"/>
      <c r="V66" s="230"/>
      <c r="W66" s="146" t="s">
        <v>146</v>
      </c>
      <c r="X66" s="146" t="s">
        <v>80</v>
      </c>
      <c r="Y66" s="238"/>
    </row>
    <row r="67" spans="1:25" ht="24.75" customHeight="1">
      <c r="A67" s="154"/>
      <c r="B67" s="154"/>
      <c r="C67" s="154"/>
      <c r="D67" s="146" t="s">
        <v>147</v>
      </c>
      <c r="E67" s="146">
        <v>8</v>
      </c>
      <c r="F67" s="146">
        <v>24</v>
      </c>
      <c r="G67" s="146">
        <v>4</v>
      </c>
      <c r="H67" s="146">
        <v>12</v>
      </c>
      <c r="I67" s="146" t="s">
        <v>67</v>
      </c>
      <c r="J67" s="146" t="s">
        <v>68</v>
      </c>
      <c r="K67" s="146">
        <v>4</v>
      </c>
      <c r="L67" s="146" t="s">
        <v>70</v>
      </c>
      <c r="M67" s="146" t="s">
        <v>70</v>
      </c>
      <c r="N67" s="246"/>
      <c r="O67" s="146"/>
      <c r="P67" s="146"/>
      <c r="Q67" s="146"/>
      <c r="R67" s="146"/>
      <c r="S67" s="146"/>
      <c r="T67" s="230"/>
      <c r="U67" s="230"/>
      <c r="V67" s="230"/>
      <c r="W67" s="146" t="s">
        <v>148</v>
      </c>
      <c r="X67" s="146" t="s">
        <v>100</v>
      </c>
      <c r="Y67" s="238"/>
    </row>
    <row r="68" spans="1:25" ht="24.75" customHeight="1">
      <c r="A68" s="154"/>
      <c r="B68" s="154"/>
      <c r="C68" s="154"/>
      <c r="D68" s="146" t="s">
        <v>149</v>
      </c>
      <c r="E68" s="146">
        <v>8</v>
      </c>
      <c r="F68" s="146">
        <v>24</v>
      </c>
      <c r="G68" s="146">
        <v>4</v>
      </c>
      <c r="H68" s="146">
        <v>12</v>
      </c>
      <c r="I68" s="146" t="s">
        <v>73</v>
      </c>
      <c r="J68" s="146" t="s">
        <v>68</v>
      </c>
      <c r="K68" s="146">
        <v>4</v>
      </c>
      <c r="L68" s="146" t="s">
        <v>70</v>
      </c>
      <c r="M68" s="146" t="s">
        <v>70</v>
      </c>
      <c r="N68" s="246"/>
      <c r="O68" s="146"/>
      <c r="P68" s="146"/>
      <c r="Q68" s="146"/>
      <c r="R68" s="146"/>
      <c r="S68" s="146"/>
      <c r="T68" s="230"/>
      <c r="U68" s="230"/>
      <c r="V68" s="230"/>
      <c r="W68" s="146" t="s">
        <v>135</v>
      </c>
      <c r="X68" s="146" t="s">
        <v>100</v>
      </c>
      <c r="Y68" s="238"/>
    </row>
    <row r="69" spans="1:25" ht="24.75" customHeight="1">
      <c r="A69" s="154"/>
      <c r="B69" s="154"/>
      <c r="C69" s="154"/>
      <c r="D69" s="146" t="s">
        <v>150</v>
      </c>
      <c r="E69" s="146">
        <v>8</v>
      </c>
      <c r="F69" s="146">
        <v>16</v>
      </c>
      <c r="G69" s="146">
        <v>4</v>
      </c>
      <c r="H69" s="146">
        <v>8</v>
      </c>
      <c r="I69" s="146" t="s">
        <v>67</v>
      </c>
      <c r="J69" s="146" t="s">
        <v>68</v>
      </c>
      <c r="K69" s="146">
        <v>5</v>
      </c>
      <c r="L69" s="146" t="s">
        <v>70</v>
      </c>
      <c r="M69" s="146" t="s">
        <v>70</v>
      </c>
      <c r="N69" s="246"/>
      <c r="O69" s="146">
        <v>72</v>
      </c>
      <c r="P69" s="146">
        <v>36</v>
      </c>
      <c r="Q69" s="146">
        <v>18</v>
      </c>
      <c r="R69" s="146">
        <v>2</v>
      </c>
      <c r="S69" s="146"/>
      <c r="T69" s="230"/>
      <c r="U69" s="230"/>
      <c r="V69" s="230"/>
      <c r="W69" s="146" t="s">
        <v>151</v>
      </c>
      <c r="X69" s="146" t="s">
        <v>77</v>
      </c>
      <c r="Y69" s="238"/>
    </row>
    <row r="70" spans="1:25" ht="24.75" customHeight="1">
      <c r="A70" s="154"/>
      <c r="B70" s="154"/>
      <c r="C70" s="154"/>
      <c r="D70" s="146" t="s">
        <v>66</v>
      </c>
      <c r="E70" s="146">
        <v>16</v>
      </c>
      <c r="F70" s="146">
        <v>32</v>
      </c>
      <c r="G70" s="146">
        <v>3</v>
      </c>
      <c r="H70" s="146">
        <v>30</v>
      </c>
      <c r="I70" s="146" t="s">
        <v>67</v>
      </c>
      <c r="J70" s="146" t="s">
        <v>68</v>
      </c>
      <c r="K70" s="146">
        <v>15</v>
      </c>
      <c r="L70" s="146" t="s">
        <v>70</v>
      </c>
      <c r="M70" s="146" t="s">
        <v>70</v>
      </c>
      <c r="N70" s="246"/>
      <c r="O70" s="146">
        <v>1000</v>
      </c>
      <c r="P70" s="146">
        <v>50</v>
      </c>
      <c r="Q70" s="146">
        <v>10</v>
      </c>
      <c r="R70" s="146">
        <v>5</v>
      </c>
      <c r="S70" s="146"/>
      <c r="T70" s="230"/>
      <c r="U70" s="230"/>
      <c r="V70" s="230"/>
      <c r="W70" s="146" t="s">
        <v>71</v>
      </c>
      <c r="X70" s="146" t="s">
        <v>100</v>
      </c>
      <c r="Y70" s="238"/>
    </row>
    <row r="71" spans="1:25" ht="24.75" customHeight="1">
      <c r="A71" s="154"/>
      <c r="B71" s="154"/>
      <c r="C71" s="154"/>
      <c r="D71" s="235" t="s">
        <v>152</v>
      </c>
      <c r="E71" s="146"/>
      <c r="F71" s="146"/>
      <c r="G71" s="146"/>
      <c r="H71" s="146"/>
      <c r="I71" s="146"/>
      <c r="J71" s="146"/>
      <c r="K71" s="146"/>
      <c r="L71" s="146"/>
      <c r="M71" s="146"/>
      <c r="N71" s="246"/>
      <c r="O71" s="146">
        <v>120</v>
      </c>
      <c r="P71" s="146">
        <v>40</v>
      </c>
      <c r="Q71" s="146">
        <v>20</v>
      </c>
      <c r="R71" s="146">
        <v>2</v>
      </c>
      <c r="S71" s="146"/>
      <c r="T71" s="230"/>
      <c r="U71" s="230"/>
      <c r="V71" s="230"/>
      <c r="W71" s="230" t="s">
        <v>109</v>
      </c>
      <c r="X71" s="146" t="s">
        <v>80</v>
      </c>
      <c r="Y71" s="238"/>
    </row>
    <row r="72" spans="1:25" ht="24.75" customHeight="1">
      <c r="A72" s="154"/>
      <c r="B72" s="154"/>
      <c r="C72" s="154" t="s">
        <v>83</v>
      </c>
      <c r="D72" s="180" t="s">
        <v>143</v>
      </c>
      <c r="E72" s="180">
        <v>18</v>
      </c>
      <c r="F72" s="180">
        <v>36</v>
      </c>
      <c r="G72" s="180">
        <v>9</v>
      </c>
      <c r="H72" s="180">
        <v>18</v>
      </c>
      <c r="I72" s="180" t="s">
        <v>153</v>
      </c>
      <c r="J72" s="180" t="s">
        <v>68</v>
      </c>
      <c r="K72" s="180">
        <v>9</v>
      </c>
      <c r="L72" s="180" t="s">
        <v>69</v>
      </c>
      <c r="M72" s="180" t="s">
        <v>70</v>
      </c>
      <c r="N72" s="246"/>
      <c r="O72" s="180"/>
      <c r="P72" s="180"/>
      <c r="Q72" s="180"/>
      <c r="R72" s="180"/>
      <c r="S72" s="180"/>
      <c r="T72" s="180"/>
      <c r="U72" s="180"/>
      <c r="V72" s="220"/>
      <c r="W72" s="180" t="s">
        <v>113</v>
      </c>
      <c r="X72" s="180" t="s">
        <v>77</v>
      </c>
      <c r="Y72" s="238"/>
    </row>
    <row r="73" spans="1:25" ht="24.75" customHeight="1">
      <c r="A73" s="154"/>
      <c r="B73" s="154"/>
      <c r="C73" s="154"/>
      <c r="D73" s="180" t="s">
        <v>154</v>
      </c>
      <c r="E73" s="180">
        <v>8</v>
      </c>
      <c r="F73" s="180">
        <v>24</v>
      </c>
      <c r="G73" s="180">
        <v>4</v>
      </c>
      <c r="H73" s="180">
        <v>12</v>
      </c>
      <c r="I73" s="180" t="s">
        <v>153</v>
      </c>
      <c r="J73" s="180" t="s">
        <v>68</v>
      </c>
      <c r="K73" s="180">
        <v>4</v>
      </c>
      <c r="L73" s="180" t="s">
        <v>70</v>
      </c>
      <c r="M73" s="180" t="s">
        <v>70</v>
      </c>
      <c r="N73" s="246"/>
      <c r="O73" s="180"/>
      <c r="P73" s="180"/>
      <c r="Q73" s="180"/>
      <c r="R73" s="180"/>
      <c r="S73" s="180"/>
      <c r="T73" s="180"/>
      <c r="U73" s="180"/>
      <c r="V73" s="220"/>
      <c r="W73" s="180" t="s">
        <v>155</v>
      </c>
      <c r="X73" s="180" t="s">
        <v>100</v>
      </c>
      <c r="Y73" s="238"/>
    </row>
    <row r="74" spans="1:25" ht="24.75" customHeight="1">
      <c r="A74" s="154"/>
      <c r="B74" s="154"/>
      <c r="C74" s="154"/>
      <c r="D74" s="180" t="s">
        <v>156</v>
      </c>
      <c r="E74" s="180">
        <v>17</v>
      </c>
      <c r="F74" s="180">
        <v>51</v>
      </c>
      <c r="G74" s="180">
        <v>5</v>
      </c>
      <c r="H74" s="180">
        <v>15</v>
      </c>
      <c r="I74" s="180" t="s">
        <v>153</v>
      </c>
      <c r="J74" s="180" t="s">
        <v>68</v>
      </c>
      <c r="K74" s="180">
        <v>5</v>
      </c>
      <c r="L74" s="180" t="s">
        <v>69</v>
      </c>
      <c r="M74" s="180" t="s">
        <v>70</v>
      </c>
      <c r="N74" s="246"/>
      <c r="O74" s="180">
        <v>108</v>
      </c>
      <c r="P74" s="180">
        <v>36</v>
      </c>
      <c r="Q74" s="180">
        <v>3</v>
      </c>
      <c r="R74" s="180">
        <v>11</v>
      </c>
      <c r="S74" s="180"/>
      <c r="T74" s="180"/>
      <c r="U74" s="180"/>
      <c r="V74" s="220"/>
      <c r="W74" s="180" t="s">
        <v>113</v>
      </c>
      <c r="X74" s="180" t="s">
        <v>77</v>
      </c>
      <c r="Y74" s="238"/>
    </row>
    <row r="75" spans="1:25" ht="24.75" customHeight="1">
      <c r="A75" s="154"/>
      <c r="B75" s="154"/>
      <c r="C75" s="154"/>
      <c r="D75" s="180" t="s">
        <v>111</v>
      </c>
      <c r="E75" s="180"/>
      <c r="F75" s="180"/>
      <c r="G75" s="180"/>
      <c r="H75" s="180"/>
      <c r="I75" s="180"/>
      <c r="J75" s="180"/>
      <c r="K75" s="180"/>
      <c r="L75" s="180"/>
      <c r="M75" s="180"/>
      <c r="N75" s="246"/>
      <c r="O75" s="180"/>
      <c r="P75" s="180">
        <v>28</v>
      </c>
      <c r="Q75" s="180">
        <v>7</v>
      </c>
      <c r="R75" s="180">
        <v>4</v>
      </c>
      <c r="S75" s="180"/>
      <c r="T75" s="180"/>
      <c r="U75" s="180"/>
      <c r="V75" s="220"/>
      <c r="W75" s="180" t="s">
        <v>157</v>
      </c>
      <c r="X75" s="180">
        <v>2017</v>
      </c>
      <c r="Y75" s="238"/>
    </row>
    <row r="76" spans="1:25" ht="24.75" customHeight="1">
      <c r="A76" s="154"/>
      <c r="B76" s="229" t="s">
        <v>24</v>
      </c>
      <c r="C76" s="229" t="s">
        <v>65</v>
      </c>
      <c r="D76" s="180" t="s">
        <v>136</v>
      </c>
      <c r="E76" s="180">
        <v>8</v>
      </c>
      <c r="F76" s="180">
        <v>120</v>
      </c>
      <c r="G76" s="180">
        <v>4</v>
      </c>
      <c r="H76" s="180">
        <v>36</v>
      </c>
      <c r="I76" s="180" t="s">
        <v>67</v>
      </c>
      <c r="J76" s="180" t="s">
        <v>68</v>
      </c>
      <c r="K76" s="180">
        <v>3</v>
      </c>
      <c r="L76" s="180" t="s">
        <v>69</v>
      </c>
      <c r="M76" s="180" t="s">
        <v>70</v>
      </c>
      <c r="N76" s="180"/>
      <c r="O76" s="180"/>
      <c r="P76" s="180"/>
      <c r="Q76" s="180"/>
      <c r="R76" s="180"/>
      <c r="S76" s="180"/>
      <c r="T76" s="180"/>
      <c r="U76" s="180"/>
      <c r="V76" s="220"/>
      <c r="W76" s="230" t="s">
        <v>71</v>
      </c>
      <c r="X76" s="146" t="s">
        <v>100</v>
      </c>
      <c r="Y76" s="238"/>
    </row>
    <row r="77" spans="1:25" ht="24.75" customHeight="1">
      <c r="A77" s="154"/>
      <c r="B77" s="229"/>
      <c r="C77" s="229"/>
      <c r="D77" s="180" t="s">
        <v>66</v>
      </c>
      <c r="E77" s="180">
        <v>16</v>
      </c>
      <c r="F77" s="180">
        <v>192</v>
      </c>
      <c r="G77" s="180">
        <v>5</v>
      </c>
      <c r="H77" s="180">
        <v>20</v>
      </c>
      <c r="I77" s="180" t="s">
        <v>67</v>
      </c>
      <c r="J77" s="180" t="s">
        <v>68</v>
      </c>
      <c r="K77" s="180">
        <v>5</v>
      </c>
      <c r="L77" s="180" t="s">
        <v>69</v>
      </c>
      <c r="M77" s="180" t="s">
        <v>70</v>
      </c>
      <c r="N77" s="180"/>
      <c r="O77" s="146">
        <v>1000</v>
      </c>
      <c r="P77" s="146">
        <v>65</v>
      </c>
      <c r="Q77" s="146"/>
      <c r="R77" s="146"/>
      <c r="S77" s="146"/>
      <c r="T77" s="230"/>
      <c r="U77" s="230"/>
      <c r="V77" s="230"/>
      <c r="W77" s="230" t="s">
        <v>71</v>
      </c>
      <c r="X77" s="146">
        <v>2016</v>
      </c>
      <c r="Y77" s="238"/>
    </row>
    <row r="78" spans="1:25" ht="24.75" customHeight="1">
      <c r="A78" s="154"/>
      <c r="B78" s="229"/>
      <c r="C78" s="229"/>
      <c r="D78" s="180" t="s">
        <v>150</v>
      </c>
      <c r="E78" s="180">
        <v>16</v>
      </c>
      <c r="F78" s="180">
        <v>32</v>
      </c>
      <c r="G78" s="180">
        <v>5</v>
      </c>
      <c r="H78" s="180">
        <v>10</v>
      </c>
      <c r="I78" s="180" t="s">
        <v>67</v>
      </c>
      <c r="J78" s="180" t="s">
        <v>68</v>
      </c>
      <c r="K78" s="180">
        <v>1</v>
      </c>
      <c r="L78" s="180" t="s">
        <v>69</v>
      </c>
      <c r="M78" s="180" t="s">
        <v>70</v>
      </c>
      <c r="N78" s="180"/>
      <c r="O78" s="146">
        <v>72</v>
      </c>
      <c r="P78" s="146">
        <v>18</v>
      </c>
      <c r="Q78" s="146"/>
      <c r="R78" s="146"/>
      <c r="S78" s="146"/>
      <c r="T78" s="230"/>
      <c r="U78" s="230"/>
      <c r="V78" s="230"/>
      <c r="W78" s="230" t="s">
        <v>158</v>
      </c>
      <c r="X78" s="146" t="s">
        <v>77</v>
      </c>
      <c r="Y78" s="238"/>
    </row>
    <row r="79" spans="1:25" ht="24.75" customHeight="1">
      <c r="A79" s="154"/>
      <c r="B79" s="229"/>
      <c r="C79" s="229"/>
      <c r="D79" s="180" t="s">
        <v>97</v>
      </c>
      <c r="E79" s="180">
        <v>2</v>
      </c>
      <c r="F79" s="180">
        <v>64</v>
      </c>
      <c r="G79" s="180">
        <v>2</v>
      </c>
      <c r="H79" s="180">
        <v>16</v>
      </c>
      <c r="I79" s="180" t="s">
        <v>73</v>
      </c>
      <c r="J79" s="180" t="s">
        <v>68</v>
      </c>
      <c r="K79" s="180">
        <v>4</v>
      </c>
      <c r="L79" s="180" t="s">
        <v>69</v>
      </c>
      <c r="M79" s="180" t="s">
        <v>70</v>
      </c>
      <c r="N79" s="180"/>
      <c r="O79" s="180"/>
      <c r="P79" s="180"/>
      <c r="Q79" s="180"/>
      <c r="R79" s="180"/>
      <c r="S79" s="180"/>
      <c r="T79" s="180"/>
      <c r="U79" s="180"/>
      <c r="V79" s="220"/>
      <c r="W79" s="230" t="s">
        <v>71</v>
      </c>
      <c r="X79" s="146">
        <v>2016</v>
      </c>
      <c r="Y79" s="238"/>
    </row>
    <row r="80" spans="1:25" ht="24.75" customHeight="1">
      <c r="A80" s="154"/>
      <c r="B80" s="229"/>
      <c r="C80" s="229"/>
      <c r="D80" s="180" t="s">
        <v>159</v>
      </c>
      <c r="E80" s="180">
        <v>8</v>
      </c>
      <c r="F80" s="180">
        <v>24</v>
      </c>
      <c r="G80" s="180">
        <v>4</v>
      </c>
      <c r="H80" s="180">
        <v>12</v>
      </c>
      <c r="I80" s="180" t="s">
        <v>67</v>
      </c>
      <c r="J80" s="180" t="s">
        <v>68</v>
      </c>
      <c r="K80" s="180">
        <v>1</v>
      </c>
      <c r="L80" s="180" t="s">
        <v>69</v>
      </c>
      <c r="M80" s="180" t="s">
        <v>70</v>
      </c>
      <c r="N80" s="180"/>
      <c r="O80" s="180"/>
      <c r="P80" s="180"/>
      <c r="Q80" s="180"/>
      <c r="R80" s="180"/>
      <c r="S80" s="180"/>
      <c r="T80" s="180"/>
      <c r="U80" s="180"/>
      <c r="V80" s="220"/>
      <c r="W80" s="230" t="s">
        <v>160</v>
      </c>
      <c r="X80" s="146" t="s">
        <v>77</v>
      </c>
      <c r="Y80" s="238"/>
    </row>
    <row r="81" spans="1:25" ht="24.75" customHeight="1">
      <c r="A81" s="154"/>
      <c r="B81" s="229"/>
      <c r="C81" s="229"/>
      <c r="D81" s="180" t="s">
        <v>147</v>
      </c>
      <c r="E81" s="180">
        <v>8</v>
      </c>
      <c r="F81" s="180">
        <v>24</v>
      </c>
      <c r="G81" s="180">
        <v>4</v>
      </c>
      <c r="H81" s="180">
        <v>12</v>
      </c>
      <c r="I81" s="180" t="s">
        <v>73</v>
      </c>
      <c r="J81" s="180" t="s">
        <v>68</v>
      </c>
      <c r="K81" s="180">
        <v>1</v>
      </c>
      <c r="L81" s="180" t="s">
        <v>69</v>
      </c>
      <c r="M81" s="180" t="s">
        <v>70</v>
      </c>
      <c r="N81" s="180"/>
      <c r="O81" s="180"/>
      <c r="P81" s="180"/>
      <c r="Q81" s="180"/>
      <c r="R81" s="180"/>
      <c r="S81" s="180"/>
      <c r="T81" s="180"/>
      <c r="U81" s="180"/>
      <c r="V81" s="220"/>
      <c r="W81" s="230" t="s">
        <v>145</v>
      </c>
      <c r="X81" s="146" t="s">
        <v>80</v>
      </c>
      <c r="Y81" s="238"/>
    </row>
    <row r="82" spans="1:25" ht="24.75" customHeight="1">
      <c r="A82" s="154"/>
      <c r="B82" s="229"/>
      <c r="C82" s="229" t="s">
        <v>83</v>
      </c>
      <c r="D82" s="230" t="s">
        <v>156</v>
      </c>
      <c r="E82" s="146">
        <v>17</v>
      </c>
      <c r="F82" s="146">
        <v>51</v>
      </c>
      <c r="G82" s="146">
        <v>6</v>
      </c>
      <c r="H82" s="146">
        <v>18</v>
      </c>
      <c r="I82" s="146" t="s">
        <v>153</v>
      </c>
      <c r="J82" s="146" t="s">
        <v>95</v>
      </c>
      <c r="K82" s="146">
        <v>6</v>
      </c>
      <c r="L82" s="146" t="s">
        <v>69</v>
      </c>
      <c r="M82" s="146" t="s">
        <v>70</v>
      </c>
      <c r="N82" s="180"/>
      <c r="O82" s="146">
        <v>108</v>
      </c>
      <c r="P82" s="146">
        <v>36</v>
      </c>
      <c r="Q82" s="146">
        <v>9</v>
      </c>
      <c r="R82" s="146">
        <v>9</v>
      </c>
      <c r="S82" s="146"/>
      <c r="T82" s="230"/>
      <c r="U82" s="230"/>
      <c r="V82" s="230"/>
      <c r="W82" s="230" t="s">
        <v>113</v>
      </c>
      <c r="X82" s="146" t="s">
        <v>77</v>
      </c>
      <c r="Y82" s="238"/>
    </row>
    <row r="83" spans="1:25" ht="24.75" customHeight="1">
      <c r="A83" s="154"/>
      <c r="B83" s="229"/>
      <c r="C83" s="229"/>
      <c r="D83" s="230" t="s">
        <v>141</v>
      </c>
      <c r="E83" s="146">
        <v>12</v>
      </c>
      <c r="F83" s="146">
        <v>36</v>
      </c>
      <c r="G83" s="146">
        <v>6</v>
      </c>
      <c r="H83" s="146">
        <v>12</v>
      </c>
      <c r="I83" s="146" t="s">
        <v>153</v>
      </c>
      <c r="J83" s="146" t="s">
        <v>95</v>
      </c>
      <c r="K83" s="146">
        <v>6</v>
      </c>
      <c r="L83" s="146" t="s">
        <v>69</v>
      </c>
      <c r="M83" s="146" t="s">
        <v>70</v>
      </c>
      <c r="N83" s="180"/>
      <c r="O83" s="146"/>
      <c r="P83" s="146"/>
      <c r="Q83" s="146"/>
      <c r="R83" s="146"/>
      <c r="S83" s="146"/>
      <c r="T83" s="230"/>
      <c r="U83" s="230"/>
      <c r="V83" s="230"/>
      <c r="W83" s="230" t="s">
        <v>113</v>
      </c>
      <c r="X83" s="146" t="s">
        <v>77</v>
      </c>
      <c r="Y83" s="238"/>
    </row>
    <row r="84" spans="1:25" ht="24.75" customHeight="1">
      <c r="A84" s="154"/>
      <c r="B84" s="229"/>
      <c r="C84" s="229"/>
      <c r="D84" s="230" t="s">
        <v>161</v>
      </c>
      <c r="E84" s="146">
        <v>8</v>
      </c>
      <c r="F84" s="146">
        <v>24</v>
      </c>
      <c r="G84" s="146">
        <v>4</v>
      </c>
      <c r="H84" s="146">
        <v>12</v>
      </c>
      <c r="I84" s="146" t="s">
        <v>162</v>
      </c>
      <c r="J84" s="146" t="s">
        <v>95</v>
      </c>
      <c r="K84" s="146">
        <v>4</v>
      </c>
      <c r="L84" s="146" t="s">
        <v>69</v>
      </c>
      <c r="M84" s="146" t="s">
        <v>70</v>
      </c>
      <c r="N84" s="180"/>
      <c r="O84" s="146"/>
      <c r="P84" s="146"/>
      <c r="Q84" s="146"/>
      <c r="R84" s="146"/>
      <c r="S84" s="146"/>
      <c r="T84" s="230"/>
      <c r="U84" s="230"/>
      <c r="V84" s="230"/>
      <c r="W84" s="230" t="s">
        <v>115</v>
      </c>
      <c r="X84" s="146" t="s">
        <v>100</v>
      </c>
      <c r="Y84" s="238"/>
    </row>
    <row r="85" spans="1:25" ht="24.75" customHeight="1">
      <c r="A85" s="154"/>
      <c r="B85" s="229"/>
      <c r="C85" s="229"/>
      <c r="D85" s="230" t="s">
        <v>163</v>
      </c>
      <c r="E85" s="146">
        <v>8</v>
      </c>
      <c r="F85" s="146">
        <v>24</v>
      </c>
      <c r="G85" s="146">
        <v>4</v>
      </c>
      <c r="H85" s="146">
        <v>12</v>
      </c>
      <c r="I85" s="146" t="s">
        <v>153</v>
      </c>
      <c r="J85" s="146" t="s">
        <v>95</v>
      </c>
      <c r="K85" s="146">
        <v>4</v>
      </c>
      <c r="L85" s="146" t="s">
        <v>69</v>
      </c>
      <c r="M85" s="146" t="s">
        <v>70</v>
      </c>
      <c r="N85" s="180"/>
      <c r="O85" s="146"/>
      <c r="P85" s="146"/>
      <c r="Q85" s="146"/>
      <c r="R85" s="146"/>
      <c r="S85" s="146"/>
      <c r="T85" s="230"/>
      <c r="U85" s="230"/>
      <c r="V85" s="230"/>
      <c r="W85" s="230" t="s">
        <v>164</v>
      </c>
      <c r="X85" s="230" t="s">
        <v>89</v>
      </c>
      <c r="Y85" s="238"/>
    </row>
    <row r="86" spans="1:25" ht="24.75" customHeight="1">
      <c r="A86" s="154"/>
      <c r="B86" s="229"/>
      <c r="C86" s="229"/>
      <c r="D86" s="230" t="s">
        <v>144</v>
      </c>
      <c r="E86" s="146">
        <v>2</v>
      </c>
      <c r="F86" s="146">
        <v>8</v>
      </c>
      <c r="G86" s="146">
        <v>2</v>
      </c>
      <c r="H86" s="146">
        <v>16</v>
      </c>
      <c r="I86" s="146" t="s">
        <v>162</v>
      </c>
      <c r="J86" s="146" t="s">
        <v>95</v>
      </c>
      <c r="K86" s="146">
        <v>8</v>
      </c>
      <c r="L86" s="146" t="s">
        <v>69</v>
      </c>
      <c r="M86" s="146" t="s">
        <v>70</v>
      </c>
      <c r="N86" s="180"/>
      <c r="O86" s="146"/>
      <c r="P86" s="146"/>
      <c r="Q86" s="146"/>
      <c r="R86" s="146"/>
      <c r="S86" s="146"/>
      <c r="T86" s="230"/>
      <c r="U86" s="230"/>
      <c r="V86" s="230"/>
      <c r="W86" s="230" t="s">
        <v>165</v>
      </c>
      <c r="X86" s="230" t="s">
        <v>89</v>
      </c>
      <c r="Y86" s="238"/>
    </row>
    <row r="87" spans="1:25" ht="24.75" customHeight="1">
      <c r="A87" s="154"/>
      <c r="B87" s="229"/>
      <c r="C87" s="229"/>
      <c r="D87" s="230" t="s">
        <v>107</v>
      </c>
      <c r="E87" s="230"/>
      <c r="F87" s="230"/>
      <c r="G87" s="230"/>
      <c r="H87" s="230"/>
      <c r="I87" s="230"/>
      <c r="J87" s="230"/>
      <c r="K87" s="230"/>
      <c r="L87" s="230"/>
      <c r="M87" s="230"/>
      <c r="N87" s="180"/>
      <c r="O87" s="146">
        <v>576</v>
      </c>
      <c r="P87" s="146">
        <v>24</v>
      </c>
      <c r="Q87" s="146">
        <v>12</v>
      </c>
      <c r="R87" s="146">
        <v>2</v>
      </c>
      <c r="S87" s="146"/>
      <c r="T87" s="230"/>
      <c r="U87" s="230"/>
      <c r="V87" s="230"/>
      <c r="W87" s="230" t="s">
        <v>166</v>
      </c>
      <c r="X87" s="146" t="s">
        <v>89</v>
      </c>
      <c r="Y87" s="238"/>
    </row>
    <row r="88" spans="1:25" ht="24.75" customHeight="1">
      <c r="A88" s="154"/>
      <c r="B88" s="229" t="s">
        <v>25</v>
      </c>
      <c r="C88" s="229" t="s">
        <v>65</v>
      </c>
      <c r="D88" s="146" t="s">
        <v>167</v>
      </c>
      <c r="E88" s="146">
        <v>8</v>
      </c>
      <c r="F88" s="146">
        <v>24</v>
      </c>
      <c r="G88" s="146">
        <v>4</v>
      </c>
      <c r="H88" s="146">
        <v>12</v>
      </c>
      <c r="I88" s="146" t="s">
        <v>73</v>
      </c>
      <c r="J88" s="146" t="s">
        <v>68</v>
      </c>
      <c r="K88" s="146">
        <v>1</v>
      </c>
      <c r="L88" s="146" t="s">
        <v>69</v>
      </c>
      <c r="M88" s="146" t="s">
        <v>70</v>
      </c>
      <c r="N88" s="180"/>
      <c r="O88" s="180"/>
      <c r="P88" s="180"/>
      <c r="Q88" s="180"/>
      <c r="R88" s="180"/>
      <c r="S88" s="180"/>
      <c r="T88" s="180"/>
      <c r="U88" s="180"/>
      <c r="V88" s="220"/>
      <c r="W88" s="146" t="s">
        <v>145</v>
      </c>
      <c r="X88" s="146" t="s">
        <v>80</v>
      </c>
      <c r="Y88" s="238"/>
    </row>
    <row r="89" spans="1:25" ht="24.75" customHeight="1">
      <c r="A89" s="154"/>
      <c r="B89" s="229"/>
      <c r="C89" s="229"/>
      <c r="D89" s="146" t="s">
        <v>136</v>
      </c>
      <c r="E89" s="146">
        <v>8</v>
      </c>
      <c r="F89" s="146">
        <v>120</v>
      </c>
      <c r="G89" s="146">
        <v>4</v>
      </c>
      <c r="H89" s="146">
        <v>36</v>
      </c>
      <c r="I89" s="146" t="s">
        <v>67</v>
      </c>
      <c r="J89" s="146" t="s">
        <v>68</v>
      </c>
      <c r="K89" s="146">
        <v>3</v>
      </c>
      <c r="L89" s="146" t="s">
        <v>69</v>
      </c>
      <c r="M89" s="146" t="s">
        <v>70</v>
      </c>
      <c r="N89" s="180"/>
      <c r="O89" s="180"/>
      <c r="P89" s="180"/>
      <c r="Q89" s="180"/>
      <c r="R89" s="180"/>
      <c r="S89" s="180"/>
      <c r="T89" s="180"/>
      <c r="U89" s="180"/>
      <c r="V89" s="220"/>
      <c r="W89" s="146" t="s">
        <v>71</v>
      </c>
      <c r="X89" s="146" t="s">
        <v>100</v>
      </c>
      <c r="Y89" s="238"/>
    </row>
    <row r="90" spans="1:25" ht="24.75" customHeight="1">
      <c r="A90" s="154"/>
      <c r="B90" s="229"/>
      <c r="C90" s="229"/>
      <c r="D90" s="146" t="s">
        <v>168</v>
      </c>
      <c r="E90" s="146">
        <v>8</v>
      </c>
      <c r="F90" s="146">
        <v>24</v>
      </c>
      <c r="G90" s="146">
        <v>4</v>
      </c>
      <c r="H90" s="146">
        <v>12</v>
      </c>
      <c r="I90" s="146" t="s">
        <v>67</v>
      </c>
      <c r="J90" s="146" t="s">
        <v>68</v>
      </c>
      <c r="K90" s="146">
        <v>1</v>
      </c>
      <c r="L90" s="146" t="s">
        <v>69</v>
      </c>
      <c r="M90" s="146" t="s">
        <v>70</v>
      </c>
      <c r="N90" s="180"/>
      <c r="O90" s="180"/>
      <c r="P90" s="180"/>
      <c r="Q90" s="180"/>
      <c r="R90" s="180"/>
      <c r="S90" s="180"/>
      <c r="T90" s="180"/>
      <c r="U90" s="180"/>
      <c r="V90" s="220"/>
      <c r="W90" s="146" t="s">
        <v>169</v>
      </c>
      <c r="X90" s="146" t="s">
        <v>93</v>
      </c>
      <c r="Y90" s="238"/>
    </row>
    <row r="91" spans="1:25" ht="24.75" customHeight="1">
      <c r="A91" s="154"/>
      <c r="B91" s="229"/>
      <c r="C91" s="229"/>
      <c r="D91" s="146" t="s">
        <v>138</v>
      </c>
      <c r="E91" s="146">
        <v>8</v>
      </c>
      <c r="F91" s="146">
        <v>32</v>
      </c>
      <c r="G91" s="146">
        <v>3</v>
      </c>
      <c r="H91" s="146">
        <v>10</v>
      </c>
      <c r="I91" s="146" t="s">
        <v>73</v>
      </c>
      <c r="J91" s="146" t="s">
        <v>68</v>
      </c>
      <c r="K91" s="146">
        <v>1</v>
      </c>
      <c r="L91" s="146" t="s">
        <v>69</v>
      </c>
      <c r="M91" s="146" t="s">
        <v>70</v>
      </c>
      <c r="N91" s="180"/>
      <c r="O91" s="146">
        <v>72</v>
      </c>
      <c r="P91" s="146">
        <v>24</v>
      </c>
      <c r="Q91" s="146">
        <v>6</v>
      </c>
      <c r="R91" s="146">
        <v>4</v>
      </c>
      <c r="S91" s="180"/>
      <c r="T91" s="180"/>
      <c r="U91" s="180"/>
      <c r="V91" s="220"/>
      <c r="W91" s="146" t="s">
        <v>79</v>
      </c>
      <c r="X91" s="146" t="s">
        <v>92</v>
      </c>
      <c r="Y91" s="238"/>
    </row>
    <row r="92" spans="1:25" ht="24.75" customHeight="1">
      <c r="A92" s="154"/>
      <c r="B92" s="229"/>
      <c r="C92" s="229"/>
      <c r="D92" s="146" t="s">
        <v>66</v>
      </c>
      <c r="E92" s="146"/>
      <c r="F92" s="146"/>
      <c r="G92" s="146"/>
      <c r="H92" s="146"/>
      <c r="I92" s="146"/>
      <c r="J92" s="146"/>
      <c r="K92" s="146"/>
      <c r="L92" s="146"/>
      <c r="M92" s="146"/>
      <c r="N92" s="180"/>
      <c r="O92" s="146">
        <v>1000</v>
      </c>
      <c r="P92" s="146">
        <v>85</v>
      </c>
      <c r="Q92" s="146">
        <v>15</v>
      </c>
      <c r="R92" s="146">
        <v>6</v>
      </c>
      <c r="S92" s="180"/>
      <c r="T92" s="180"/>
      <c r="U92" s="180"/>
      <c r="V92" s="220"/>
      <c r="W92" s="146" t="s">
        <v>71</v>
      </c>
      <c r="X92" s="146" t="s">
        <v>72</v>
      </c>
      <c r="Y92" s="238"/>
    </row>
    <row r="93" spans="1:25" ht="24.75" customHeight="1">
      <c r="A93" s="154"/>
      <c r="B93" s="229"/>
      <c r="C93" s="229" t="s">
        <v>83</v>
      </c>
      <c r="D93" s="230" t="s">
        <v>156</v>
      </c>
      <c r="E93" s="146">
        <v>17</v>
      </c>
      <c r="F93" s="146">
        <v>51</v>
      </c>
      <c r="G93" s="146">
        <v>6</v>
      </c>
      <c r="H93" s="146">
        <v>18</v>
      </c>
      <c r="I93" s="180" t="s">
        <v>153</v>
      </c>
      <c r="J93" s="180" t="s">
        <v>95</v>
      </c>
      <c r="K93" s="146">
        <v>1</v>
      </c>
      <c r="L93" s="146" t="s">
        <v>69</v>
      </c>
      <c r="M93" s="146" t="s">
        <v>70</v>
      </c>
      <c r="N93" s="180"/>
      <c r="O93" s="146">
        <v>108</v>
      </c>
      <c r="P93" s="146">
        <v>36</v>
      </c>
      <c r="Q93" s="146">
        <v>3</v>
      </c>
      <c r="R93" s="146">
        <v>12</v>
      </c>
      <c r="S93" s="180"/>
      <c r="T93" s="180"/>
      <c r="U93" s="180"/>
      <c r="V93" s="220"/>
      <c r="W93" s="180" t="s">
        <v>113</v>
      </c>
      <c r="X93" s="180" t="s">
        <v>77</v>
      </c>
      <c r="Y93" s="238"/>
    </row>
    <row r="94" spans="1:25" ht="24.75" customHeight="1">
      <c r="A94" s="154"/>
      <c r="B94" s="229"/>
      <c r="C94" s="229"/>
      <c r="D94" s="230" t="s">
        <v>154</v>
      </c>
      <c r="E94" s="146">
        <v>8</v>
      </c>
      <c r="F94" s="146">
        <v>24</v>
      </c>
      <c r="G94" s="146">
        <v>4</v>
      </c>
      <c r="H94" s="146">
        <v>12</v>
      </c>
      <c r="I94" s="180" t="s">
        <v>153</v>
      </c>
      <c r="J94" s="180" t="s">
        <v>95</v>
      </c>
      <c r="K94" s="146">
        <v>1</v>
      </c>
      <c r="L94" s="146" t="s">
        <v>70</v>
      </c>
      <c r="M94" s="146" t="s">
        <v>70</v>
      </c>
      <c r="N94" s="180"/>
      <c r="O94" s="146"/>
      <c r="P94" s="146"/>
      <c r="Q94" s="146"/>
      <c r="R94" s="146"/>
      <c r="S94" s="180"/>
      <c r="T94" s="180"/>
      <c r="U94" s="180"/>
      <c r="V94" s="220"/>
      <c r="W94" s="180" t="s">
        <v>155</v>
      </c>
      <c r="X94" s="180" t="s">
        <v>100</v>
      </c>
      <c r="Y94" s="238"/>
    </row>
    <row r="95" spans="1:25" ht="24.75" customHeight="1">
      <c r="A95" s="154"/>
      <c r="B95" s="229"/>
      <c r="C95" s="229"/>
      <c r="D95" s="230" t="s">
        <v>161</v>
      </c>
      <c r="E95" s="146">
        <v>8</v>
      </c>
      <c r="F95" s="146">
        <v>24</v>
      </c>
      <c r="G95" s="146">
        <v>4</v>
      </c>
      <c r="H95" s="146">
        <v>12</v>
      </c>
      <c r="I95" s="180" t="s">
        <v>162</v>
      </c>
      <c r="J95" s="180" t="s">
        <v>95</v>
      </c>
      <c r="K95" s="146">
        <v>1</v>
      </c>
      <c r="L95" s="146" t="s">
        <v>69</v>
      </c>
      <c r="M95" s="146" t="s">
        <v>70</v>
      </c>
      <c r="N95" s="180"/>
      <c r="O95" s="146"/>
      <c r="P95" s="146"/>
      <c r="Q95" s="146"/>
      <c r="R95" s="146"/>
      <c r="S95" s="180"/>
      <c r="T95" s="180"/>
      <c r="U95" s="180"/>
      <c r="V95" s="246"/>
      <c r="W95" s="180" t="s">
        <v>115</v>
      </c>
      <c r="X95" s="180" t="s">
        <v>100</v>
      </c>
      <c r="Y95" s="238"/>
    </row>
    <row r="96" spans="1:25" ht="24.75" customHeight="1">
      <c r="A96" s="154"/>
      <c r="B96" s="229"/>
      <c r="C96" s="229"/>
      <c r="D96" s="230" t="s">
        <v>163</v>
      </c>
      <c r="E96" s="146">
        <v>8</v>
      </c>
      <c r="F96" s="146">
        <v>24</v>
      </c>
      <c r="G96" s="146">
        <v>4</v>
      </c>
      <c r="H96" s="146">
        <v>12</v>
      </c>
      <c r="I96" s="180" t="s">
        <v>153</v>
      </c>
      <c r="J96" s="180" t="s">
        <v>95</v>
      </c>
      <c r="K96" s="146">
        <v>1</v>
      </c>
      <c r="L96" s="146" t="s">
        <v>69</v>
      </c>
      <c r="M96" s="146" t="s">
        <v>70</v>
      </c>
      <c r="N96" s="180"/>
      <c r="O96" s="146"/>
      <c r="P96" s="146"/>
      <c r="Q96" s="146"/>
      <c r="R96" s="146"/>
      <c r="S96" s="180"/>
      <c r="T96" s="180"/>
      <c r="U96" s="180"/>
      <c r="V96" s="246"/>
      <c r="W96" s="180" t="s">
        <v>164</v>
      </c>
      <c r="X96" s="180" t="s">
        <v>89</v>
      </c>
      <c r="Y96" s="238"/>
    </row>
    <row r="97" spans="1:25" ht="24.75" customHeight="1">
      <c r="A97" s="154"/>
      <c r="B97" s="229"/>
      <c r="C97" s="229"/>
      <c r="D97" s="230" t="s">
        <v>170</v>
      </c>
      <c r="E97" s="146"/>
      <c r="F97" s="146"/>
      <c r="G97" s="146"/>
      <c r="H97" s="146"/>
      <c r="I97" s="180"/>
      <c r="J97" s="180"/>
      <c r="K97" s="146"/>
      <c r="L97" s="146"/>
      <c r="M97" s="146"/>
      <c r="N97" s="180"/>
      <c r="O97" s="146"/>
      <c r="P97" s="146">
        <v>50</v>
      </c>
      <c r="Q97" s="146"/>
      <c r="R97" s="146"/>
      <c r="S97" s="180"/>
      <c r="T97" s="180"/>
      <c r="U97" s="180"/>
      <c r="V97" s="246"/>
      <c r="W97" s="180" t="s">
        <v>113</v>
      </c>
      <c r="X97" s="180" t="s">
        <v>100</v>
      </c>
      <c r="Y97" s="238"/>
    </row>
    <row r="98" spans="1:25" ht="24.75" customHeight="1">
      <c r="A98" s="154"/>
      <c r="B98" s="229"/>
      <c r="C98" s="229"/>
      <c r="D98" s="180" t="s">
        <v>111</v>
      </c>
      <c r="E98" s="146"/>
      <c r="F98" s="146"/>
      <c r="G98" s="146"/>
      <c r="H98" s="146"/>
      <c r="I98" s="146"/>
      <c r="J98" s="146"/>
      <c r="K98" s="146"/>
      <c r="L98" s="146"/>
      <c r="M98" s="146"/>
      <c r="N98" s="220"/>
      <c r="O98" s="146"/>
      <c r="P98" s="146">
        <v>24</v>
      </c>
      <c r="Q98" s="146">
        <v>4</v>
      </c>
      <c r="R98" s="146">
        <v>6</v>
      </c>
      <c r="S98" s="220"/>
      <c r="T98" s="220"/>
      <c r="U98" s="220"/>
      <c r="V98" s="246"/>
      <c r="W98" s="180" t="s">
        <v>157</v>
      </c>
      <c r="X98" s="180" t="s">
        <v>89</v>
      </c>
      <c r="Y98" s="238"/>
    </row>
    <row r="99" spans="1:25" ht="24.75" customHeight="1">
      <c r="A99" s="154"/>
      <c r="B99" s="154" t="s">
        <v>26</v>
      </c>
      <c r="C99" s="154" t="s">
        <v>83</v>
      </c>
      <c r="D99" s="146" t="s">
        <v>107</v>
      </c>
      <c r="E99" s="146"/>
      <c r="F99" s="146"/>
      <c r="G99" s="146"/>
      <c r="H99" s="146"/>
      <c r="I99" s="146"/>
      <c r="J99" s="146"/>
      <c r="K99" s="146"/>
      <c r="L99" s="146"/>
      <c r="M99" s="146"/>
      <c r="N99" s="146"/>
      <c r="O99" s="146">
        <v>576</v>
      </c>
      <c r="P99" s="146">
        <v>16</v>
      </c>
      <c r="Q99" s="146">
        <v>4</v>
      </c>
      <c r="R99" s="146">
        <v>4</v>
      </c>
      <c r="S99" s="146"/>
      <c r="T99" s="230"/>
      <c r="U99" s="230"/>
      <c r="V99" s="230"/>
      <c r="W99" s="146" t="s">
        <v>171</v>
      </c>
      <c r="X99" s="146" t="s">
        <v>106</v>
      </c>
      <c r="Y99" s="238"/>
    </row>
    <row r="100" spans="1:25" ht="24.75" customHeight="1">
      <c r="A100" s="154"/>
      <c r="B100" s="154"/>
      <c r="C100" s="154"/>
      <c r="D100" s="146" t="s">
        <v>172</v>
      </c>
      <c r="E100" s="146"/>
      <c r="F100" s="146"/>
      <c r="G100" s="146"/>
      <c r="H100" s="146"/>
      <c r="I100" s="146"/>
      <c r="J100" s="146"/>
      <c r="K100" s="146"/>
      <c r="L100" s="146"/>
      <c r="M100" s="146"/>
      <c r="N100" s="146"/>
      <c r="O100" s="146"/>
      <c r="P100" s="146"/>
      <c r="Q100" s="146"/>
      <c r="R100" s="146"/>
      <c r="S100" s="146">
        <v>108</v>
      </c>
      <c r="T100" s="230">
        <v>99</v>
      </c>
      <c r="U100" s="230">
        <v>3</v>
      </c>
      <c r="V100" s="146" t="s">
        <v>84</v>
      </c>
      <c r="W100" s="146" t="s">
        <v>173</v>
      </c>
      <c r="X100" s="146" t="s">
        <v>72</v>
      </c>
      <c r="Y100" s="238"/>
    </row>
    <row r="101" spans="1:25" ht="24.75" customHeight="1">
      <c r="A101" s="154"/>
      <c r="B101" s="154" t="s">
        <v>27</v>
      </c>
      <c r="C101" s="154" t="s">
        <v>65</v>
      </c>
      <c r="D101" s="146" t="s">
        <v>138</v>
      </c>
      <c r="E101" s="146">
        <v>8</v>
      </c>
      <c r="F101" s="146">
        <v>32</v>
      </c>
      <c r="G101" s="146">
        <v>3</v>
      </c>
      <c r="H101" s="146">
        <v>10</v>
      </c>
      <c r="I101" s="146" t="s">
        <v>73</v>
      </c>
      <c r="J101" s="146" t="s">
        <v>68</v>
      </c>
      <c r="K101" s="146">
        <v>5</v>
      </c>
      <c r="L101" s="146" t="s">
        <v>69</v>
      </c>
      <c r="M101" s="146" t="s">
        <v>70</v>
      </c>
      <c r="N101" s="220"/>
      <c r="O101" s="146">
        <v>72</v>
      </c>
      <c r="P101" s="146">
        <v>24</v>
      </c>
      <c r="Q101" s="146">
        <v>4</v>
      </c>
      <c r="R101" s="146">
        <v>6</v>
      </c>
      <c r="S101" s="230"/>
      <c r="T101" s="230"/>
      <c r="U101" s="230"/>
      <c r="V101" s="246"/>
      <c r="W101" s="146" t="s">
        <v>146</v>
      </c>
      <c r="X101" s="146">
        <v>2014</v>
      </c>
      <c r="Y101" s="238"/>
    </row>
    <row r="102" spans="1:25" ht="24.75" customHeight="1">
      <c r="A102" s="154"/>
      <c r="B102" s="154"/>
      <c r="C102" s="154"/>
      <c r="D102" s="146" t="s">
        <v>147</v>
      </c>
      <c r="E102" s="146">
        <v>8</v>
      </c>
      <c r="F102" s="146">
        <v>24</v>
      </c>
      <c r="G102" s="146">
        <v>4</v>
      </c>
      <c r="H102" s="146">
        <v>12</v>
      </c>
      <c r="I102" s="146" t="s">
        <v>67</v>
      </c>
      <c r="J102" s="146" t="s">
        <v>68</v>
      </c>
      <c r="K102" s="146">
        <v>4</v>
      </c>
      <c r="L102" s="146" t="s">
        <v>70</v>
      </c>
      <c r="M102" s="146" t="s">
        <v>70</v>
      </c>
      <c r="N102" s="220"/>
      <c r="O102" s="146"/>
      <c r="P102" s="146"/>
      <c r="Q102" s="146"/>
      <c r="R102" s="146"/>
      <c r="S102" s="230"/>
      <c r="T102" s="230"/>
      <c r="U102" s="230"/>
      <c r="V102" s="246"/>
      <c r="W102" s="146" t="s">
        <v>148</v>
      </c>
      <c r="X102" s="146">
        <v>2016</v>
      </c>
      <c r="Y102" s="238"/>
    </row>
    <row r="103" spans="1:25" ht="24.75" customHeight="1">
      <c r="A103" s="154"/>
      <c r="B103" s="154"/>
      <c r="C103" s="154"/>
      <c r="D103" s="146" t="s">
        <v>149</v>
      </c>
      <c r="E103" s="146">
        <v>8</v>
      </c>
      <c r="F103" s="146">
        <v>24</v>
      </c>
      <c r="G103" s="146">
        <v>4</v>
      </c>
      <c r="H103" s="146">
        <v>12</v>
      </c>
      <c r="I103" s="146" t="s">
        <v>73</v>
      </c>
      <c r="J103" s="146" t="s">
        <v>68</v>
      </c>
      <c r="K103" s="146">
        <v>4</v>
      </c>
      <c r="L103" s="146" t="s">
        <v>70</v>
      </c>
      <c r="M103" s="146" t="s">
        <v>70</v>
      </c>
      <c r="N103" s="220"/>
      <c r="O103" s="146"/>
      <c r="P103" s="146"/>
      <c r="Q103" s="146"/>
      <c r="R103" s="146"/>
      <c r="S103" s="230"/>
      <c r="T103" s="230"/>
      <c r="U103" s="230"/>
      <c r="V103" s="246"/>
      <c r="W103" s="146" t="s">
        <v>135</v>
      </c>
      <c r="X103" s="146">
        <v>2016</v>
      </c>
      <c r="Y103" s="238"/>
    </row>
    <row r="104" spans="1:25" ht="24.75" customHeight="1">
      <c r="A104" s="154"/>
      <c r="B104" s="154"/>
      <c r="C104" s="154"/>
      <c r="D104" s="146" t="s">
        <v>150</v>
      </c>
      <c r="E104" s="146">
        <v>8</v>
      </c>
      <c r="F104" s="146">
        <v>16</v>
      </c>
      <c r="G104" s="146">
        <v>5</v>
      </c>
      <c r="H104" s="146">
        <v>10</v>
      </c>
      <c r="I104" s="146" t="s">
        <v>67</v>
      </c>
      <c r="J104" s="146" t="s">
        <v>68</v>
      </c>
      <c r="K104" s="146">
        <v>5</v>
      </c>
      <c r="L104" s="146" t="s">
        <v>70</v>
      </c>
      <c r="M104" s="146" t="s">
        <v>70</v>
      </c>
      <c r="N104" s="220"/>
      <c r="O104" s="146">
        <v>72</v>
      </c>
      <c r="P104" s="146">
        <v>36</v>
      </c>
      <c r="Q104" s="146">
        <v>18</v>
      </c>
      <c r="R104" s="146">
        <v>2</v>
      </c>
      <c r="S104" s="230"/>
      <c r="T104" s="230"/>
      <c r="U104" s="230"/>
      <c r="V104" s="246"/>
      <c r="W104" s="146" t="s">
        <v>151</v>
      </c>
      <c r="X104" s="146">
        <v>2015</v>
      </c>
      <c r="Y104" s="238"/>
    </row>
    <row r="105" spans="1:25" ht="24.75" customHeight="1">
      <c r="A105" s="154"/>
      <c r="B105" s="154"/>
      <c r="C105" s="154"/>
      <c r="D105" s="146" t="s">
        <v>66</v>
      </c>
      <c r="E105" s="146"/>
      <c r="F105" s="146"/>
      <c r="G105" s="146"/>
      <c r="H105" s="146"/>
      <c r="I105" s="146"/>
      <c r="J105" s="146"/>
      <c r="K105" s="146"/>
      <c r="L105" s="146"/>
      <c r="M105" s="146"/>
      <c r="N105" s="220"/>
      <c r="O105" s="146">
        <v>1000</v>
      </c>
      <c r="P105" s="146">
        <v>70</v>
      </c>
      <c r="Q105" s="146">
        <v>14</v>
      </c>
      <c r="R105" s="146">
        <v>5</v>
      </c>
      <c r="S105" s="230"/>
      <c r="T105" s="230"/>
      <c r="U105" s="230"/>
      <c r="V105" s="246"/>
      <c r="W105" s="146" t="s">
        <v>71</v>
      </c>
      <c r="X105" s="146">
        <v>2016</v>
      </c>
      <c r="Y105" s="238"/>
    </row>
    <row r="106" spans="1:25" ht="24.75" customHeight="1">
      <c r="A106" s="154"/>
      <c r="B106" s="154"/>
      <c r="C106" s="154"/>
      <c r="D106" s="146" t="s">
        <v>136</v>
      </c>
      <c r="E106" s="146">
        <v>8</v>
      </c>
      <c r="F106" s="146">
        <v>24</v>
      </c>
      <c r="G106" s="146">
        <v>4</v>
      </c>
      <c r="H106" s="146">
        <v>12</v>
      </c>
      <c r="I106" s="146" t="s">
        <v>67</v>
      </c>
      <c r="J106" s="146" t="s">
        <v>68</v>
      </c>
      <c r="K106" s="146">
        <v>4</v>
      </c>
      <c r="L106" s="146" t="s">
        <v>70</v>
      </c>
      <c r="M106" s="146" t="s">
        <v>70</v>
      </c>
      <c r="N106" s="220"/>
      <c r="O106" s="146"/>
      <c r="P106" s="146"/>
      <c r="Q106" s="146"/>
      <c r="R106" s="146"/>
      <c r="S106" s="230"/>
      <c r="T106" s="230"/>
      <c r="U106" s="230"/>
      <c r="V106" s="246"/>
      <c r="W106" s="146" t="s">
        <v>71</v>
      </c>
      <c r="X106" s="146">
        <v>2016</v>
      </c>
      <c r="Y106" s="238"/>
    </row>
    <row r="107" spans="1:25" ht="24.75" customHeight="1">
      <c r="A107" s="154"/>
      <c r="B107" s="154"/>
      <c r="C107" s="154"/>
      <c r="D107" s="235" t="s">
        <v>152</v>
      </c>
      <c r="E107" s="146">
        <v>5</v>
      </c>
      <c r="F107" s="146">
        <v>15</v>
      </c>
      <c r="G107" s="146">
        <v>1</v>
      </c>
      <c r="H107" s="146">
        <v>3</v>
      </c>
      <c r="I107" s="146" t="s">
        <v>73</v>
      </c>
      <c r="J107" s="146" t="s">
        <v>68</v>
      </c>
      <c r="K107" s="146">
        <v>1</v>
      </c>
      <c r="L107" s="146" t="s">
        <v>70</v>
      </c>
      <c r="M107" s="146" t="s">
        <v>69</v>
      </c>
      <c r="N107" s="220"/>
      <c r="O107" s="146">
        <v>120</v>
      </c>
      <c r="P107" s="146">
        <v>10</v>
      </c>
      <c r="Q107" s="146">
        <v>10</v>
      </c>
      <c r="R107" s="146">
        <v>1</v>
      </c>
      <c r="S107" s="230"/>
      <c r="T107" s="230"/>
      <c r="U107" s="230"/>
      <c r="V107" s="246"/>
      <c r="W107" s="230" t="s">
        <v>109</v>
      </c>
      <c r="X107" s="230">
        <v>2014</v>
      </c>
      <c r="Y107" s="238"/>
    </row>
    <row r="108" spans="1:25" ht="24.75" customHeight="1">
      <c r="A108" s="205" t="s">
        <v>35</v>
      </c>
      <c r="B108" s="239" t="s">
        <v>36</v>
      </c>
      <c r="C108" s="239" t="s">
        <v>65</v>
      </c>
      <c r="D108" s="240" t="s">
        <v>133</v>
      </c>
      <c r="E108" s="240">
        <v>18</v>
      </c>
      <c r="F108" s="240">
        <v>64</v>
      </c>
      <c r="G108" s="240">
        <v>4</v>
      </c>
      <c r="H108" s="240">
        <v>18</v>
      </c>
      <c r="I108" s="240" t="s">
        <v>73</v>
      </c>
      <c r="J108" s="240" t="s">
        <v>68</v>
      </c>
      <c r="K108" s="240">
        <v>1</v>
      </c>
      <c r="L108" s="240" t="s">
        <v>70</v>
      </c>
      <c r="M108" s="240" t="s">
        <v>69</v>
      </c>
      <c r="N108" s="247"/>
      <c r="O108" s="240">
        <v>108</v>
      </c>
      <c r="P108" s="240">
        <v>21</v>
      </c>
      <c r="Q108" s="240">
        <v>7</v>
      </c>
      <c r="R108" s="240">
        <v>3</v>
      </c>
      <c r="S108" s="240"/>
      <c r="T108" s="240"/>
      <c r="U108" s="240"/>
      <c r="V108" s="220"/>
      <c r="W108" s="240" t="s">
        <v>174</v>
      </c>
      <c r="X108" s="240" t="s">
        <v>77</v>
      </c>
      <c r="Y108" s="238"/>
    </row>
    <row r="109" spans="1:25" s="142" customFormat="1" ht="24.75" customHeight="1">
      <c r="A109" s="205"/>
      <c r="B109" s="205"/>
      <c r="C109" s="205"/>
      <c r="D109" s="146" t="s">
        <v>175</v>
      </c>
      <c r="E109" s="146">
        <v>16</v>
      </c>
      <c r="F109" s="146">
        <v>48</v>
      </c>
      <c r="G109" s="146">
        <v>3</v>
      </c>
      <c r="H109" s="146">
        <v>9</v>
      </c>
      <c r="I109" s="146" t="s">
        <v>67</v>
      </c>
      <c r="J109" s="146" t="s">
        <v>68</v>
      </c>
      <c r="K109" s="146">
        <v>1</v>
      </c>
      <c r="L109" s="146" t="s">
        <v>69</v>
      </c>
      <c r="M109" s="146" t="s">
        <v>69</v>
      </c>
      <c r="N109" s="247"/>
      <c r="O109" s="146">
        <v>108</v>
      </c>
      <c r="P109" s="146">
        <v>16</v>
      </c>
      <c r="Q109" s="146">
        <v>4</v>
      </c>
      <c r="R109" s="146">
        <v>4</v>
      </c>
      <c r="S109" s="146"/>
      <c r="T109" s="146"/>
      <c r="U109" s="146"/>
      <c r="V109" s="220"/>
      <c r="W109" s="146" t="s">
        <v>174</v>
      </c>
      <c r="X109" s="146" t="s">
        <v>100</v>
      </c>
      <c r="Y109" s="238"/>
    </row>
    <row r="110" spans="1:25" s="142" customFormat="1" ht="24.75" customHeight="1">
      <c r="A110" s="205"/>
      <c r="B110" s="205"/>
      <c r="C110" s="205"/>
      <c r="D110" s="146" t="s">
        <v>176</v>
      </c>
      <c r="E110" s="146">
        <v>12</v>
      </c>
      <c r="F110" s="146">
        <v>36</v>
      </c>
      <c r="G110" s="146">
        <v>4</v>
      </c>
      <c r="H110" s="146">
        <v>12</v>
      </c>
      <c r="I110" s="146" t="s">
        <v>73</v>
      </c>
      <c r="J110" s="146" t="s">
        <v>68</v>
      </c>
      <c r="K110" s="146">
        <v>1</v>
      </c>
      <c r="L110" s="146" t="s">
        <v>69</v>
      </c>
      <c r="M110" s="146" t="s">
        <v>69</v>
      </c>
      <c r="N110" s="247"/>
      <c r="O110" s="146">
        <v>72</v>
      </c>
      <c r="P110" s="146">
        <v>14</v>
      </c>
      <c r="Q110" s="146">
        <v>7</v>
      </c>
      <c r="R110" s="146">
        <v>2</v>
      </c>
      <c r="S110" s="146"/>
      <c r="T110" s="146"/>
      <c r="U110" s="146"/>
      <c r="V110" s="220"/>
      <c r="W110" s="146" t="s">
        <v>109</v>
      </c>
      <c r="X110" s="146" t="s">
        <v>80</v>
      </c>
      <c r="Y110" s="238"/>
    </row>
    <row r="111" spans="1:25" s="142" customFormat="1" ht="24.75" customHeight="1">
      <c r="A111" s="205"/>
      <c r="B111" s="205"/>
      <c r="C111" s="205"/>
      <c r="D111" s="146" t="s">
        <v>152</v>
      </c>
      <c r="E111" s="146">
        <v>5</v>
      </c>
      <c r="F111" s="146">
        <v>15</v>
      </c>
      <c r="G111" s="146">
        <v>2</v>
      </c>
      <c r="H111" s="146">
        <v>9</v>
      </c>
      <c r="I111" s="146" t="s">
        <v>73</v>
      </c>
      <c r="J111" s="146" t="s">
        <v>68</v>
      </c>
      <c r="K111" s="146">
        <v>1</v>
      </c>
      <c r="L111" s="146" t="s">
        <v>70</v>
      </c>
      <c r="M111" s="146" t="s">
        <v>69</v>
      </c>
      <c r="N111" s="247"/>
      <c r="O111" s="146">
        <v>120</v>
      </c>
      <c r="P111" s="146">
        <v>40</v>
      </c>
      <c r="Q111" s="146">
        <v>10</v>
      </c>
      <c r="R111" s="146">
        <v>4</v>
      </c>
      <c r="S111" s="146"/>
      <c r="T111" s="146"/>
      <c r="U111" s="146"/>
      <c r="V111" s="220"/>
      <c r="W111" s="146" t="s">
        <v>109</v>
      </c>
      <c r="X111" s="146" t="s">
        <v>80</v>
      </c>
      <c r="Y111" s="238"/>
    </row>
    <row r="112" spans="1:25" s="142" customFormat="1" ht="24.75" customHeight="1">
      <c r="A112" s="205"/>
      <c r="B112" s="205"/>
      <c r="C112" s="205"/>
      <c r="D112" s="146" t="s">
        <v>97</v>
      </c>
      <c r="E112" s="146">
        <v>2</v>
      </c>
      <c r="F112" s="146">
        <v>64</v>
      </c>
      <c r="G112" s="146">
        <v>2</v>
      </c>
      <c r="H112" s="146">
        <v>16</v>
      </c>
      <c r="I112" s="146" t="s">
        <v>73</v>
      </c>
      <c r="J112" s="146" t="s">
        <v>68</v>
      </c>
      <c r="K112" s="146"/>
      <c r="L112" s="146"/>
      <c r="M112" s="146"/>
      <c r="N112" s="146"/>
      <c r="O112" s="146"/>
      <c r="P112" s="146"/>
      <c r="Q112" s="146"/>
      <c r="R112" s="146"/>
      <c r="S112" s="230"/>
      <c r="T112" s="230"/>
      <c r="U112" s="230"/>
      <c r="V112" s="220"/>
      <c r="W112" s="146" t="s">
        <v>71</v>
      </c>
      <c r="X112" s="146" t="s">
        <v>72</v>
      </c>
      <c r="Y112" s="238"/>
    </row>
    <row r="113" spans="1:25" s="142" customFormat="1" ht="24.75" customHeight="1">
      <c r="A113" s="205"/>
      <c r="B113" s="205"/>
      <c r="C113" s="206"/>
      <c r="D113" s="146" t="s">
        <v>66</v>
      </c>
      <c r="E113" s="146">
        <v>16</v>
      </c>
      <c r="F113" s="146">
        <v>160</v>
      </c>
      <c r="G113" s="146">
        <v>3</v>
      </c>
      <c r="H113" s="146">
        <v>30</v>
      </c>
      <c r="I113" s="146" t="s">
        <v>67</v>
      </c>
      <c r="J113" s="146" t="s">
        <v>68</v>
      </c>
      <c r="K113" s="146">
        <v>5</v>
      </c>
      <c r="L113" s="146" t="s">
        <v>69</v>
      </c>
      <c r="M113" s="146" t="s">
        <v>69</v>
      </c>
      <c r="N113" s="247"/>
      <c r="O113" s="146">
        <v>1000</v>
      </c>
      <c r="P113" s="146">
        <v>60</v>
      </c>
      <c r="Q113" s="146">
        <v>5</v>
      </c>
      <c r="R113" s="146">
        <v>12</v>
      </c>
      <c r="S113" s="146"/>
      <c r="T113" s="146"/>
      <c r="U113" s="146"/>
      <c r="V113" s="220"/>
      <c r="W113" s="146" t="s">
        <v>71</v>
      </c>
      <c r="X113" s="146" t="s">
        <v>100</v>
      </c>
      <c r="Y113" s="238"/>
    </row>
    <row r="114" spans="1:25" s="142" customFormat="1" ht="24.75" customHeight="1">
      <c r="A114" s="205"/>
      <c r="B114" s="205"/>
      <c r="C114" s="201" t="s">
        <v>83</v>
      </c>
      <c r="D114" s="180" t="s">
        <v>177</v>
      </c>
      <c r="E114" s="180"/>
      <c r="F114" s="180"/>
      <c r="G114" s="180"/>
      <c r="H114" s="180"/>
      <c r="I114" s="180"/>
      <c r="J114" s="180" t="s">
        <v>178</v>
      </c>
      <c r="K114" s="180"/>
      <c r="L114" s="180"/>
      <c r="M114" s="180"/>
      <c r="N114" s="247"/>
      <c r="O114" s="180">
        <v>108</v>
      </c>
      <c r="P114" s="180">
        <v>27</v>
      </c>
      <c r="Q114" s="180">
        <v>9</v>
      </c>
      <c r="R114" s="180">
        <v>3</v>
      </c>
      <c r="S114" s="180"/>
      <c r="T114" s="180"/>
      <c r="U114" s="180"/>
      <c r="V114" s="230"/>
      <c r="W114" s="180" t="s">
        <v>82</v>
      </c>
      <c r="X114" s="180" t="s">
        <v>77</v>
      </c>
      <c r="Y114" s="238"/>
    </row>
    <row r="115" spans="1:25" s="142" customFormat="1" ht="24.75" customHeight="1">
      <c r="A115" s="205"/>
      <c r="B115" s="205"/>
      <c r="C115" s="205"/>
      <c r="D115" s="180" t="s">
        <v>133</v>
      </c>
      <c r="E115" s="180">
        <v>16</v>
      </c>
      <c r="F115" s="180">
        <v>64</v>
      </c>
      <c r="G115" s="180">
        <v>4</v>
      </c>
      <c r="H115" s="180">
        <v>18</v>
      </c>
      <c r="I115" s="180" t="s">
        <v>73</v>
      </c>
      <c r="J115" s="180" t="s">
        <v>178</v>
      </c>
      <c r="K115" s="180">
        <v>8</v>
      </c>
      <c r="L115" s="180" t="s">
        <v>69</v>
      </c>
      <c r="M115" s="180" t="s">
        <v>69</v>
      </c>
      <c r="N115" s="247"/>
      <c r="O115" s="180">
        <v>108</v>
      </c>
      <c r="P115" s="180">
        <v>25</v>
      </c>
      <c r="Q115" s="180">
        <v>5</v>
      </c>
      <c r="R115" s="180">
        <v>5</v>
      </c>
      <c r="S115" s="180"/>
      <c r="T115" s="180"/>
      <c r="U115" s="180"/>
      <c r="V115" s="230"/>
      <c r="W115" s="180" t="s">
        <v>82</v>
      </c>
      <c r="X115" s="180" t="s">
        <v>100</v>
      </c>
      <c r="Y115" s="238"/>
    </row>
    <row r="116" spans="1:25" s="142" customFormat="1" ht="24.75" customHeight="1">
      <c r="A116" s="205"/>
      <c r="B116" s="206"/>
      <c r="C116" s="206"/>
      <c r="D116" s="180" t="s">
        <v>111</v>
      </c>
      <c r="E116" s="180"/>
      <c r="F116" s="180"/>
      <c r="G116" s="180"/>
      <c r="H116" s="180"/>
      <c r="I116" s="180"/>
      <c r="J116" s="180"/>
      <c r="K116" s="180"/>
      <c r="L116" s="180"/>
      <c r="M116" s="180"/>
      <c r="N116" s="247"/>
      <c r="O116" s="180"/>
      <c r="P116" s="180">
        <v>20</v>
      </c>
      <c r="Q116" s="180">
        <v>4</v>
      </c>
      <c r="R116" s="180">
        <v>5</v>
      </c>
      <c r="S116" s="180"/>
      <c r="T116" s="180"/>
      <c r="U116" s="180"/>
      <c r="V116" s="230"/>
      <c r="W116" s="180" t="s">
        <v>179</v>
      </c>
      <c r="X116" s="180" t="s">
        <v>89</v>
      </c>
      <c r="Y116" s="238"/>
    </row>
    <row r="117" spans="1:25" s="142" customFormat="1" ht="24.75" customHeight="1">
      <c r="A117" s="205"/>
      <c r="B117" s="201" t="s">
        <v>37</v>
      </c>
      <c r="C117" s="201" t="s">
        <v>65</v>
      </c>
      <c r="D117" s="146" t="s">
        <v>175</v>
      </c>
      <c r="E117" s="146">
        <v>16</v>
      </c>
      <c r="F117" s="146">
        <v>48</v>
      </c>
      <c r="G117" s="146">
        <v>10</v>
      </c>
      <c r="H117" s="146">
        <v>30</v>
      </c>
      <c r="I117" s="146" t="s">
        <v>67</v>
      </c>
      <c r="J117" s="146" t="s">
        <v>68</v>
      </c>
      <c r="K117" s="146">
        <v>1</v>
      </c>
      <c r="L117" s="146" t="s">
        <v>69</v>
      </c>
      <c r="M117" s="146" t="s">
        <v>70</v>
      </c>
      <c r="N117" s="247"/>
      <c r="O117" s="146">
        <v>108</v>
      </c>
      <c r="P117" s="146">
        <v>31</v>
      </c>
      <c r="Q117" s="146">
        <v>5</v>
      </c>
      <c r="R117" s="146">
        <v>6</v>
      </c>
      <c r="S117" s="146"/>
      <c r="T117" s="146"/>
      <c r="U117" s="146"/>
      <c r="V117" s="146"/>
      <c r="W117" s="146" t="s">
        <v>174</v>
      </c>
      <c r="X117" s="146" t="s">
        <v>100</v>
      </c>
      <c r="Y117" s="238"/>
    </row>
    <row r="118" spans="1:25" s="142" customFormat="1" ht="24.75" customHeight="1">
      <c r="A118" s="205"/>
      <c r="B118" s="205"/>
      <c r="C118" s="205"/>
      <c r="D118" s="146" t="s">
        <v>152</v>
      </c>
      <c r="E118" s="146">
        <v>4</v>
      </c>
      <c r="F118" s="146">
        <v>12</v>
      </c>
      <c r="G118" s="146">
        <v>1</v>
      </c>
      <c r="H118" s="146">
        <v>3</v>
      </c>
      <c r="I118" s="146" t="s">
        <v>73</v>
      </c>
      <c r="J118" s="146" t="s">
        <v>68</v>
      </c>
      <c r="K118" s="146">
        <v>1</v>
      </c>
      <c r="L118" s="146" t="s">
        <v>70</v>
      </c>
      <c r="M118" s="146" t="s">
        <v>69</v>
      </c>
      <c r="N118" s="247"/>
      <c r="O118" s="146">
        <v>120</v>
      </c>
      <c r="P118" s="146">
        <v>10</v>
      </c>
      <c r="Q118" s="146">
        <v>10</v>
      </c>
      <c r="R118" s="146">
        <v>1</v>
      </c>
      <c r="S118" s="146"/>
      <c r="T118" s="146"/>
      <c r="U118" s="146"/>
      <c r="V118" s="146"/>
      <c r="W118" s="146" t="s">
        <v>109</v>
      </c>
      <c r="X118" s="146" t="s">
        <v>80</v>
      </c>
      <c r="Y118" s="238"/>
    </row>
    <row r="119" spans="1:25" s="142" customFormat="1" ht="24.75" customHeight="1">
      <c r="A119" s="205"/>
      <c r="B119" s="205"/>
      <c r="C119" s="205"/>
      <c r="D119" s="146" t="s">
        <v>133</v>
      </c>
      <c r="E119" s="146"/>
      <c r="F119" s="146"/>
      <c r="G119" s="146"/>
      <c r="H119" s="146"/>
      <c r="I119" s="146"/>
      <c r="J119" s="146" t="s">
        <v>68</v>
      </c>
      <c r="K119" s="146"/>
      <c r="L119" s="146"/>
      <c r="M119" s="146"/>
      <c r="N119" s="247"/>
      <c r="O119" s="146">
        <v>108</v>
      </c>
      <c r="P119" s="146">
        <v>20</v>
      </c>
      <c r="Q119" s="146">
        <v>5</v>
      </c>
      <c r="R119" s="146">
        <v>4</v>
      </c>
      <c r="S119" s="146"/>
      <c r="T119" s="146"/>
      <c r="U119" s="146"/>
      <c r="V119" s="146"/>
      <c r="W119" s="146" t="s">
        <v>174</v>
      </c>
      <c r="X119" s="146" t="s">
        <v>77</v>
      </c>
      <c r="Y119" s="238"/>
    </row>
    <row r="120" spans="1:25" s="142" customFormat="1" ht="24.75" customHeight="1">
      <c r="A120" s="205"/>
      <c r="B120" s="205"/>
      <c r="C120" s="205"/>
      <c r="D120" s="146" t="s">
        <v>66</v>
      </c>
      <c r="E120" s="146"/>
      <c r="F120" s="146"/>
      <c r="G120" s="146"/>
      <c r="H120" s="146"/>
      <c r="I120" s="146"/>
      <c r="J120" s="146" t="s">
        <v>68</v>
      </c>
      <c r="K120" s="146"/>
      <c r="L120" s="146"/>
      <c r="M120" s="146"/>
      <c r="N120" s="247"/>
      <c r="O120" s="146">
        <v>1000</v>
      </c>
      <c r="P120" s="146">
        <v>55</v>
      </c>
      <c r="Q120" s="146">
        <v>5</v>
      </c>
      <c r="R120" s="146">
        <v>11</v>
      </c>
      <c r="S120" s="235"/>
      <c r="T120" s="235"/>
      <c r="U120" s="235"/>
      <c r="V120" s="235"/>
      <c r="W120" s="146" t="s">
        <v>71</v>
      </c>
      <c r="X120" s="146" t="s">
        <v>100</v>
      </c>
      <c r="Y120" s="238"/>
    </row>
    <row r="121" spans="1:25" s="142" customFormat="1" ht="24.75" customHeight="1">
      <c r="A121" s="205"/>
      <c r="B121" s="205"/>
      <c r="C121" s="206"/>
      <c r="D121" s="146" t="s">
        <v>180</v>
      </c>
      <c r="E121" s="146"/>
      <c r="F121" s="146"/>
      <c r="G121" s="146"/>
      <c r="H121" s="146"/>
      <c r="I121" s="146"/>
      <c r="J121" s="146" t="s">
        <v>68</v>
      </c>
      <c r="K121" s="146"/>
      <c r="L121" s="146"/>
      <c r="M121" s="146"/>
      <c r="N121" s="247"/>
      <c r="O121" s="146">
        <v>72</v>
      </c>
      <c r="P121" s="146">
        <v>18</v>
      </c>
      <c r="Q121" s="146">
        <v>2</v>
      </c>
      <c r="R121" s="146">
        <v>9</v>
      </c>
      <c r="S121" s="235"/>
      <c r="T121" s="235"/>
      <c r="U121" s="235"/>
      <c r="V121" s="235"/>
      <c r="W121" s="146" t="s">
        <v>109</v>
      </c>
      <c r="X121" s="146" t="s">
        <v>80</v>
      </c>
      <c r="Y121" s="238"/>
    </row>
    <row r="122" spans="1:25" s="142" customFormat="1" ht="24.75" customHeight="1">
      <c r="A122" s="205"/>
      <c r="B122" s="205"/>
      <c r="C122" s="201" t="s">
        <v>83</v>
      </c>
      <c r="D122" s="180" t="s">
        <v>177</v>
      </c>
      <c r="E122" s="180">
        <v>18</v>
      </c>
      <c r="F122" s="180">
        <v>36</v>
      </c>
      <c r="G122" s="180">
        <v>7</v>
      </c>
      <c r="H122" s="180">
        <v>14</v>
      </c>
      <c r="I122" s="180" t="s">
        <v>73</v>
      </c>
      <c r="J122" s="180" t="s">
        <v>68</v>
      </c>
      <c r="K122" s="180">
        <v>1</v>
      </c>
      <c r="L122" s="180" t="s">
        <v>70</v>
      </c>
      <c r="M122" s="180" t="s">
        <v>70</v>
      </c>
      <c r="N122" s="247"/>
      <c r="O122" s="180">
        <v>108</v>
      </c>
      <c r="P122" s="180">
        <v>27</v>
      </c>
      <c r="Q122" s="180">
        <v>9</v>
      </c>
      <c r="R122" s="180">
        <v>3</v>
      </c>
      <c r="S122" s="146"/>
      <c r="T122" s="146"/>
      <c r="U122" s="146"/>
      <c r="V122" s="146"/>
      <c r="W122" s="146" t="s">
        <v>109</v>
      </c>
      <c r="X122" s="146" t="s">
        <v>181</v>
      </c>
      <c r="Y122" s="238"/>
    </row>
    <row r="123" spans="1:25" s="142" customFormat="1" ht="24.75" customHeight="1">
      <c r="A123" s="205"/>
      <c r="B123" s="205"/>
      <c r="C123" s="205"/>
      <c r="D123" s="180" t="s">
        <v>133</v>
      </c>
      <c r="E123" s="180"/>
      <c r="F123" s="180"/>
      <c r="G123" s="180"/>
      <c r="H123" s="180"/>
      <c r="I123" s="180"/>
      <c r="J123" s="180"/>
      <c r="K123" s="180"/>
      <c r="L123" s="180"/>
      <c r="M123" s="180"/>
      <c r="N123" s="247"/>
      <c r="O123" s="180">
        <v>108</v>
      </c>
      <c r="P123" s="180">
        <v>40</v>
      </c>
      <c r="Q123" s="180">
        <v>5</v>
      </c>
      <c r="R123" s="180">
        <v>8</v>
      </c>
      <c r="S123" s="146"/>
      <c r="T123" s="146"/>
      <c r="U123" s="146"/>
      <c r="V123" s="146"/>
      <c r="W123" s="146" t="s">
        <v>109</v>
      </c>
      <c r="X123" s="146" t="s">
        <v>77</v>
      </c>
      <c r="Y123" s="238"/>
    </row>
    <row r="124" spans="1:25" s="142" customFormat="1" ht="24.75" customHeight="1">
      <c r="A124" s="205"/>
      <c r="B124" s="205"/>
      <c r="C124" s="205"/>
      <c r="D124" s="180" t="s">
        <v>182</v>
      </c>
      <c r="E124" s="180">
        <v>8</v>
      </c>
      <c r="F124" s="180">
        <v>32</v>
      </c>
      <c r="G124" s="180">
        <v>4</v>
      </c>
      <c r="H124" s="180">
        <v>16</v>
      </c>
      <c r="I124" s="180" t="s">
        <v>73</v>
      </c>
      <c r="J124" s="180" t="s">
        <v>68</v>
      </c>
      <c r="K124" s="180">
        <v>1</v>
      </c>
      <c r="L124" s="180" t="s">
        <v>70</v>
      </c>
      <c r="M124" s="180" t="s">
        <v>70</v>
      </c>
      <c r="N124" s="247"/>
      <c r="O124" s="180"/>
      <c r="P124" s="180"/>
      <c r="Q124" s="180"/>
      <c r="R124" s="180"/>
      <c r="S124" s="146"/>
      <c r="T124" s="146"/>
      <c r="U124" s="146"/>
      <c r="V124" s="146"/>
      <c r="W124" s="146" t="s">
        <v>183</v>
      </c>
      <c r="X124" s="146" t="s">
        <v>77</v>
      </c>
      <c r="Y124" s="238"/>
    </row>
    <row r="125" spans="1:25" s="142" customFormat="1" ht="24.75" customHeight="1">
      <c r="A125" s="205"/>
      <c r="B125" s="206"/>
      <c r="C125" s="206"/>
      <c r="D125" s="180" t="s">
        <v>107</v>
      </c>
      <c r="E125" s="180"/>
      <c r="F125" s="180"/>
      <c r="G125" s="180"/>
      <c r="H125" s="180"/>
      <c r="I125" s="180"/>
      <c r="J125" s="180"/>
      <c r="K125" s="180"/>
      <c r="L125" s="180"/>
      <c r="M125" s="180"/>
      <c r="N125" s="247"/>
      <c r="O125" s="180"/>
      <c r="P125" s="180">
        <v>80</v>
      </c>
      <c r="Q125" s="180">
        <v>4</v>
      </c>
      <c r="R125" s="180">
        <v>20</v>
      </c>
      <c r="S125" s="146"/>
      <c r="T125" s="146"/>
      <c r="U125" s="146"/>
      <c r="V125" s="146"/>
      <c r="W125" s="146" t="s">
        <v>179</v>
      </c>
      <c r="X125" s="146" t="s">
        <v>100</v>
      </c>
      <c r="Y125" s="238"/>
    </row>
    <row r="126" spans="1:25" s="142" customFormat="1" ht="24.75" customHeight="1">
      <c r="A126" s="205"/>
      <c r="B126" s="241" t="s">
        <v>38</v>
      </c>
      <c r="C126" s="242" t="s">
        <v>65</v>
      </c>
      <c r="D126" s="243" t="s">
        <v>184</v>
      </c>
      <c r="E126" s="243">
        <v>8</v>
      </c>
      <c r="F126" s="243">
        <v>16</v>
      </c>
      <c r="G126" s="243">
        <v>4</v>
      </c>
      <c r="H126" s="243">
        <v>8</v>
      </c>
      <c r="I126" s="243" t="s">
        <v>73</v>
      </c>
      <c r="J126" s="243" t="s">
        <v>68</v>
      </c>
      <c r="K126" s="243">
        <v>1</v>
      </c>
      <c r="L126" s="243" t="s">
        <v>70</v>
      </c>
      <c r="M126" s="243" t="s">
        <v>70</v>
      </c>
      <c r="N126" s="243"/>
      <c r="O126" s="243"/>
      <c r="P126" s="243"/>
      <c r="Q126" s="243"/>
      <c r="R126" s="243"/>
      <c r="S126" s="243"/>
      <c r="T126" s="243"/>
      <c r="U126" s="243"/>
      <c r="V126" s="243"/>
      <c r="W126" s="188" t="s">
        <v>79</v>
      </c>
      <c r="X126" s="188" t="s">
        <v>181</v>
      </c>
      <c r="Y126" s="238"/>
    </row>
    <row r="127" spans="1:25" s="142" customFormat="1" ht="24.75" customHeight="1">
      <c r="A127" s="205"/>
      <c r="B127" s="244"/>
      <c r="C127" s="245"/>
      <c r="D127" s="243" t="s">
        <v>175</v>
      </c>
      <c r="E127" s="243">
        <v>16</v>
      </c>
      <c r="F127" s="243">
        <v>48</v>
      </c>
      <c r="G127" s="243">
        <v>3</v>
      </c>
      <c r="H127" s="243">
        <v>9</v>
      </c>
      <c r="I127" s="243" t="s">
        <v>67</v>
      </c>
      <c r="J127" s="243" t="s">
        <v>68</v>
      </c>
      <c r="K127" s="243">
        <v>1</v>
      </c>
      <c r="L127" s="243" t="s">
        <v>69</v>
      </c>
      <c r="M127" s="243" t="s">
        <v>69</v>
      </c>
      <c r="N127" s="243"/>
      <c r="O127" s="243">
        <v>108</v>
      </c>
      <c r="P127" s="243">
        <v>21</v>
      </c>
      <c r="Q127" s="243">
        <v>5</v>
      </c>
      <c r="R127" s="243">
        <v>4</v>
      </c>
      <c r="S127" s="243"/>
      <c r="T127" s="243"/>
      <c r="U127" s="243"/>
      <c r="V127" s="243"/>
      <c r="W127" s="188" t="s">
        <v>174</v>
      </c>
      <c r="X127" s="188" t="s">
        <v>100</v>
      </c>
      <c r="Y127" s="238"/>
    </row>
    <row r="128" spans="1:25" s="142" customFormat="1" ht="24.75" customHeight="1">
      <c r="A128" s="205"/>
      <c r="B128" s="244"/>
      <c r="C128" s="245"/>
      <c r="D128" s="243" t="s">
        <v>185</v>
      </c>
      <c r="E128" s="243">
        <v>16</v>
      </c>
      <c r="F128" s="243">
        <v>64</v>
      </c>
      <c r="G128" s="243">
        <v>7</v>
      </c>
      <c r="H128" s="243">
        <v>28</v>
      </c>
      <c r="I128" s="243" t="s">
        <v>73</v>
      </c>
      <c r="J128" s="243" t="s">
        <v>68</v>
      </c>
      <c r="K128" s="243">
        <v>1</v>
      </c>
      <c r="L128" s="243" t="s">
        <v>69</v>
      </c>
      <c r="M128" s="243" t="s">
        <v>70</v>
      </c>
      <c r="N128" s="243"/>
      <c r="O128" s="243">
        <v>108</v>
      </c>
      <c r="P128" s="243">
        <v>21</v>
      </c>
      <c r="Q128" s="243">
        <v>5</v>
      </c>
      <c r="R128" s="243">
        <v>4</v>
      </c>
      <c r="S128" s="243"/>
      <c r="T128" s="243"/>
      <c r="U128" s="243"/>
      <c r="V128" s="243"/>
      <c r="W128" s="248" t="s">
        <v>174</v>
      </c>
      <c r="X128" s="188" t="s">
        <v>77</v>
      </c>
      <c r="Y128" s="238"/>
    </row>
    <row r="129" spans="1:25" s="142" customFormat="1" ht="24.75" customHeight="1">
      <c r="A129" s="205"/>
      <c r="B129" s="244"/>
      <c r="C129" s="245"/>
      <c r="D129" s="243" t="s">
        <v>180</v>
      </c>
      <c r="E129" s="243"/>
      <c r="F129" s="243"/>
      <c r="G129" s="243"/>
      <c r="H129" s="243"/>
      <c r="I129" s="243"/>
      <c r="J129" s="243"/>
      <c r="K129" s="243"/>
      <c r="L129" s="243"/>
      <c r="M129" s="243"/>
      <c r="N129" s="243"/>
      <c r="O129" s="243">
        <v>72</v>
      </c>
      <c r="P129" s="243">
        <v>18</v>
      </c>
      <c r="Q129" s="243">
        <v>6</v>
      </c>
      <c r="R129" s="243">
        <v>3</v>
      </c>
      <c r="S129" s="243"/>
      <c r="T129" s="243"/>
      <c r="U129" s="243"/>
      <c r="V129" s="243"/>
      <c r="W129" s="248" t="s">
        <v>109</v>
      </c>
      <c r="X129" s="188" t="s">
        <v>80</v>
      </c>
      <c r="Y129" s="238"/>
    </row>
    <row r="130" spans="1:25" s="142" customFormat="1" ht="24.75" customHeight="1">
      <c r="A130" s="205"/>
      <c r="B130" s="244"/>
      <c r="C130" s="245"/>
      <c r="D130" s="243" t="s">
        <v>66</v>
      </c>
      <c r="E130" s="243"/>
      <c r="F130" s="243"/>
      <c r="G130" s="243"/>
      <c r="H130" s="243"/>
      <c r="I130" s="243"/>
      <c r="J130" s="243"/>
      <c r="K130" s="243"/>
      <c r="L130" s="243"/>
      <c r="M130" s="243"/>
      <c r="N130" s="243"/>
      <c r="O130" s="243">
        <v>1000</v>
      </c>
      <c r="P130" s="243">
        <v>60</v>
      </c>
      <c r="Q130" s="243">
        <v>5</v>
      </c>
      <c r="R130" s="243">
        <v>12</v>
      </c>
      <c r="S130" s="243"/>
      <c r="T130" s="243"/>
      <c r="U130" s="243"/>
      <c r="V130" s="243"/>
      <c r="W130" s="188" t="s">
        <v>71</v>
      </c>
      <c r="X130" s="248" t="s">
        <v>100</v>
      </c>
      <c r="Y130" s="238"/>
    </row>
    <row r="131" spans="1:25" s="142" customFormat="1" ht="24.75" customHeight="1">
      <c r="A131" s="205"/>
      <c r="B131" s="244"/>
      <c r="C131" s="249"/>
      <c r="D131" s="243" t="s">
        <v>152</v>
      </c>
      <c r="E131" s="250"/>
      <c r="F131" s="243"/>
      <c r="G131" s="243"/>
      <c r="H131" s="243"/>
      <c r="I131" s="243"/>
      <c r="J131" s="243"/>
      <c r="K131" s="243"/>
      <c r="L131" s="243"/>
      <c r="M131" s="243"/>
      <c r="N131" s="243"/>
      <c r="O131" s="243">
        <v>120</v>
      </c>
      <c r="P131" s="243">
        <v>10</v>
      </c>
      <c r="Q131" s="243">
        <v>10</v>
      </c>
      <c r="R131" s="243">
        <v>1</v>
      </c>
      <c r="S131" s="243"/>
      <c r="T131" s="243"/>
      <c r="U131" s="243"/>
      <c r="V131" s="243"/>
      <c r="W131" s="248" t="s">
        <v>109</v>
      </c>
      <c r="X131" s="188" t="s">
        <v>80</v>
      </c>
      <c r="Y131" s="238"/>
    </row>
    <row r="132" spans="1:25" s="142" customFormat="1" ht="24.75" customHeight="1">
      <c r="A132" s="205"/>
      <c r="B132" s="244"/>
      <c r="C132" s="242" t="s">
        <v>83</v>
      </c>
      <c r="D132" s="251" t="s">
        <v>177</v>
      </c>
      <c r="E132" s="251">
        <v>18</v>
      </c>
      <c r="F132" s="251">
        <v>36</v>
      </c>
      <c r="G132" s="251">
        <v>7</v>
      </c>
      <c r="H132" s="251">
        <v>14</v>
      </c>
      <c r="I132" s="251" t="s">
        <v>73</v>
      </c>
      <c r="J132" s="251" t="s">
        <v>95</v>
      </c>
      <c r="K132" s="251">
        <v>1</v>
      </c>
      <c r="L132" s="251" t="s">
        <v>69</v>
      </c>
      <c r="M132" s="251" t="s">
        <v>70</v>
      </c>
      <c r="N132" s="243"/>
      <c r="O132" s="251">
        <v>108</v>
      </c>
      <c r="P132" s="251">
        <v>27</v>
      </c>
      <c r="Q132" s="251">
        <v>9</v>
      </c>
      <c r="R132" s="251">
        <v>3</v>
      </c>
      <c r="S132" s="251"/>
      <c r="T132" s="251"/>
      <c r="U132" s="251"/>
      <c r="V132" s="251"/>
      <c r="W132" s="256" t="s">
        <v>113</v>
      </c>
      <c r="X132" s="256" t="s">
        <v>77</v>
      </c>
      <c r="Y132" s="238"/>
    </row>
    <row r="133" spans="1:25" s="142" customFormat="1" ht="24.75" customHeight="1">
      <c r="A133" s="205"/>
      <c r="B133" s="244"/>
      <c r="C133" s="245"/>
      <c r="D133" s="251" t="s">
        <v>133</v>
      </c>
      <c r="E133" s="251">
        <v>16</v>
      </c>
      <c r="F133" s="251">
        <v>64</v>
      </c>
      <c r="G133" s="251">
        <v>7</v>
      </c>
      <c r="H133" s="251">
        <v>28</v>
      </c>
      <c r="I133" s="251" t="s">
        <v>67</v>
      </c>
      <c r="J133" s="251" t="s">
        <v>95</v>
      </c>
      <c r="K133" s="251">
        <v>1</v>
      </c>
      <c r="L133" s="251" t="s">
        <v>69</v>
      </c>
      <c r="M133" s="251" t="s">
        <v>70</v>
      </c>
      <c r="N133" s="243"/>
      <c r="O133" s="251">
        <v>108</v>
      </c>
      <c r="P133" s="251">
        <v>15</v>
      </c>
      <c r="Q133" s="251">
        <v>4</v>
      </c>
      <c r="R133" s="251">
        <v>4</v>
      </c>
      <c r="S133" s="251"/>
      <c r="T133" s="251"/>
      <c r="U133" s="251"/>
      <c r="V133" s="251"/>
      <c r="W133" s="256" t="s">
        <v>113</v>
      </c>
      <c r="X133" s="256" t="s">
        <v>100</v>
      </c>
      <c r="Y133" s="238"/>
    </row>
    <row r="134" spans="1:25" s="142" customFormat="1" ht="24.75" customHeight="1">
      <c r="A134" s="205"/>
      <c r="B134" s="252"/>
      <c r="C134" s="249"/>
      <c r="D134" s="251" t="s">
        <v>111</v>
      </c>
      <c r="E134" s="251"/>
      <c r="F134" s="251"/>
      <c r="G134" s="251"/>
      <c r="H134" s="251"/>
      <c r="I134" s="251"/>
      <c r="J134" s="251"/>
      <c r="K134" s="251"/>
      <c r="L134" s="251"/>
      <c r="M134" s="251"/>
      <c r="N134" s="243"/>
      <c r="O134" s="251"/>
      <c r="P134" s="251">
        <v>48</v>
      </c>
      <c r="Q134" s="251">
        <v>12</v>
      </c>
      <c r="R134" s="251">
        <v>4</v>
      </c>
      <c r="S134" s="251"/>
      <c r="T134" s="251"/>
      <c r="U134" s="251"/>
      <c r="V134" s="251"/>
      <c r="W134" s="256" t="s">
        <v>186</v>
      </c>
      <c r="X134" s="256" t="s">
        <v>89</v>
      </c>
      <c r="Y134" s="238"/>
    </row>
    <row r="135" spans="1:25" s="142" customFormat="1" ht="24.75" customHeight="1">
      <c r="A135" s="205"/>
      <c r="B135" s="253" t="s">
        <v>39</v>
      </c>
      <c r="C135" s="253" t="s">
        <v>65</v>
      </c>
      <c r="D135" s="156" t="s">
        <v>185</v>
      </c>
      <c r="E135" s="156">
        <v>16</v>
      </c>
      <c r="F135" s="156">
        <v>64</v>
      </c>
      <c r="G135" s="156">
        <v>5</v>
      </c>
      <c r="H135" s="156">
        <v>18</v>
      </c>
      <c r="I135" s="156" t="s">
        <v>73</v>
      </c>
      <c r="J135" s="156" t="s">
        <v>68</v>
      </c>
      <c r="K135" s="156">
        <v>1</v>
      </c>
      <c r="L135" s="156" t="s">
        <v>70</v>
      </c>
      <c r="M135" s="156" t="s">
        <v>70</v>
      </c>
      <c r="N135" s="271"/>
      <c r="O135" s="156">
        <v>108</v>
      </c>
      <c r="P135" s="156">
        <v>25</v>
      </c>
      <c r="Q135" s="156">
        <v>5</v>
      </c>
      <c r="R135" s="156">
        <v>5</v>
      </c>
      <c r="S135" s="156"/>
      <c r="T135" s="273"/>
      <c r="U135" s="273"/>
      <c r="V135" s="273"/>
      <c r="W135" s="156" t="s">
        <v>187</v>
      </c>
      <c r="X135" s="156" t="s">
        <v>93</v>
      </c>
      <c r="Y135" s="238"/>
    </row>
    <row r="136" spans="1:25" s="142" customFormat="1" ht="24.75" customHeight="1">
      <c r="A136" s="205"/>
      <c r="B136" s="254"/>
      <c r="C136" s="254"/>
      <c r="D136" s="156" t="s">
        <v>180</v>
      </c>
      <c r="E136" s="156">
        <v>12</v>
      </c>
      <c r="F136" s="156">
        <v>36</v>
      </c>
      <c r="G136" s="156">
        <v>4</v>
      </c>
      <c r="H136" s="156">
        <v>12</v>
      </c>
      <c r="I136" s="156" t="s">
        <v>73</v>
      </c>
      <c r="J136" s="156" t="s">
        <v>68</v>
      </c>
      <c r="K136" s="156">
        <v>1</v>
      </c>
      <c r="L136" s="156" t="s">
        <v>69</v>
      </c>
      <c r="M136" s="156" t="s">
        <v>69</v>
      </c>
      <c r="N136" s="271"/>
      <c r="O136" s="156">
        <v>72</v>
      </c>
      <c r="P136" s="156">
        <v>12</v>
      </c>
      <c r="Q136" s="156">
        <v>6</v>
      </c>
      <c r="R136" s="156">
        <v>2</v>
      </c>
      <c r="S136" s="156"/>
      <c r="T136" s="273"/>
      <c r="U136" s="273"/>
      <c r="V136" s="273"/>
      <c r="W136" s="156" t="s">
        <v>79</v>
      </c>
      <c r="X136" s="156" t="s">
        <v>92</v>
      </c>
      <c r="Y136" s="238"/>
    </row>
    <row r="137" spans="1:25" s="142" customFormat="1" ht="24.75" customHeight="1">
      <c r="A137" s="205"/>
      <c r="B137" s="254"/>
      <c r="C137" s="254"/>
      <c r="D137" s="156" t="s">
        <v>184</v>
      </c>
      <c r="E137" s="156">
        <v>8</v>
      </c>
      <c r="F137" s="156">
        <v>16</v>
      </c>
      <c r="G137" s="156">
        <v>4</v>
      </c>
      <c r="H137" s="156">
        <v>8</v>
      </c>
      <c r="I137" s="156" t="s">
        <v>73</v>
      </c>
      <c r="J137" s="156" t="s">
        <v>68</v>
      </c>
      <c r="K137" s="156">
        <v>1</v>
      </c>
      <c r="L137" s="156" t="s">
        <v>69</v>
      </c>
      <c r="M137" s="156" t="s">
        <v>70</v>
      </c>
      <c r="N137" s="271"/>
      <c r="O137" s="156"/>
      <c r="P137" s="156"/>
      <c r="Q137" s="156"/>
      <c r="R137" s="156"/>
      <c r="S137" s="156"/>
      <c r="T137" s="273"/>
      <c r="U137" s="273"/>
      <c r="V137" s="273"/>
      <c r="W137" s="156" t="s">
        <v>79</v>
      </c>
      <c r="X137" s="156" t="s">
        <v>181</v>
      </c>
      <c r="Y137" s="238"/>
    </row>
    <row r="138" spans="1:25" s="142" customFormat="1" ht="24.75" customHeight="1">
      <c r="A138" s="205"/>
      <c r="B138" s="254"/>
      <c r="C138" s="254"/>
      <c r="D138" s="156" t="s">
        <v>66</v>
      </c>
      <c r="E138" s="156"/>
      <c r="F138" s="156"/>
      <c r="G138" s="156"/>
      <c r="H138" s="156"/>
      <c r="I138" s="156"/>
      <c r="J138" s="156"/>
      <c r="K138" s="271"/>
      <c r="L138" s="271"/>
      <c r="M138" s="271"/>
      <c r="N138" s="271"/>
      <c r="O138" s="156">
        <v>1000</v>
      </c>
      <c r="P138" s="156">
        <v>50</v>
      </c>
      <c r="Q138" s="156">
        <v>5</v>
      </c>
      <c r="R138" s="156">
        <v>10</v>
      </c>
      <c r="S138" s="156"/>
      <c r="T138" s="273"/>
      <c r="U138" s="273"/>
      <c r="V138" s="273"/>
      <c r="W138" s="156" t="s">
        <v>188</v>
      </c>
      <c r="X138" s="156" t="s">
        <v>72</v>
      </c>
      <c r="Y138" s="238"/>
    </row>
    <row r="139" spans="1:25" s="142" customFormat="1" ht="24.75" customHeight="1">
      <c r="A139" s="205"/>
      <c r="B139" s="254"/>
      <c r="C139" s="255"/>
      <c r="D139" s="156" t="s">
        <v>175</v>
      </c>
      <c r="E139" s="156"/>
      <c r="F139" s="156"/>
      <c r="G139" s="156"/>
      <c r="H139" s="156"/>
      <c r="I139" s="156"/>
      <c r="J139" s="156"/>
      <c r="K139" s="271"/>
      <c r="L139" s="271"/>
      <c r="M139" s="271"/>
      <c r="N139" s="271"/>
      <c r="O139" s="156">
        <v>108</v>
      </c>
      <c r="P139" s="156">
        <v>20</v>
      </c>
      <c r="Q139" s="156">
        <v>5</v>
      </c>
      <c r="R139" s="156">
        <v>4</v>
      </c>
      <c r="S139" s="156"/>
      <c r="T139" s="273"/>
      <c r="U139" s="273"/>
      <c r="V139" s="273"/>
      <c r="W139" s="156" t="s">
        <v>187</v>
      </c>
      <c r="X139" s="156" t="s">
        <v>72</v>
      </c>
      <c r="Y139" s="238"/>
    </row>
    <row r="140" spans="1:25" s="142" customFormat="1" ht="24.75" customHeight="1">
      <c r="A140" s="205"/>
      <c r="B140" s="254"/>
      <c r="C140" s="253" t="s">
        <v>83</v>
      </c>
      <c r="D140" s="198" t="s">
        <v>177</v>
      </c>
      <c r="E140" s="256">
        <v>18</v>
      </c>
      <c r="F140" s="256">
        <v>36</v>
      </c>
      <c r="G140" s="256">
        <v>5</v>
      </c>
      <c r="H140" s="256">
        <v>10</v>
      </c>
      <c r="I140" s="256" t="s">
        <v>73</v>
      </c>
      <c r="J140" s="256" t="s">
        <v>68</v>
      </c>
      <c r="K140" s="256">
        <v>1</v>
      </c>
      <c r="L140" s="256" t="s">
        <v>69</v>
      </c>
      <c r="M140" s="256" t="s">
        <v>70</v>
      </c>
      <c r="N140" s="271"/>
      <c r="O140" s="256">
        <v>108</v>
      </c>
      <c r="P140" s="256">
        <v>27</v>
      </c>
      <c r="Q140" s="256">
        <v>9</v>
      </c>
      <c r="R140" s="256">
        <v>3</v>
      </c>
      <c r="S140" s="256"/>
      <c r="T140" s="256"/>
      <c r="U140" s="256"/>
      <c r="V140" s="256"/>
      <c r="W140" s="256" t="s">
        <v>82</v>
      </c>
      <c r="X140" s="256" t="s">
        <v>77</v>
      </c>
      <c r="Y140" s="238"/>
    </row>
    <row r="141" spans="1:25" s="142" customFormat="1" ht="24.75" customHeight="1">
      <c r="A141" s="205"/>
      <c r="B141" s="254"/>
      <c r="C141" s="254"/>
      <c r="D141" s="180" t="s">
        <v>182</v>
      </c>
      <c r="E141" s="180">
        <v>8</v>
      </c>
      <c r="F141" s="180">
        <v>32</v>
      </c>
      <c r="G141" s="180">
        <v>4</v>
      </c>
      <c r="H141" s="180">
        <v>16</v>
      </c>
      <c r="I141" s="180" t="s">
        <v>73</v>
      </c>
      <c r="J141" s="180" t="s">
        <v>68</v>
      </c>
      <c r="K141" s="180">
        <v>1</v>
      </c>
      <c r="L141" s="180" t="s">
        <v>70</v>
      </c>
      <c r="M141" s="180" t="s">
        <v>70</v>
      </c>
      <c r="N141" s="247"/>
      <c r="O141" s="180"/>
      <c r="P141" s="180"/>
      <c r="Q141" s="180"/>
      <c r="R141" s="180"/>
      <c r="S141" s="146"/>
      <c r="T141" s="146"/>
      <c r="U141" s="146"/>
      <c r="V141" s="146"/>
      <c r="W141" s="146" t="s">
        <v>183</v>
      </c>
      <c r="X141" s="146" t="s">
        <v>77</v>
      </c>
      <c r="Y141" s="238"/>
    </row>
    <row r="142" spans="1:25" s="142" customFormat="1" ht="24.75" customHeight="1">
      <c r="A142" s="205"/>
      <c r="B142" s="254"/>
      <c r="C142" s="254"/>
      <c r="D142" s="198" t="s">
        <v>133</v>
      </c>
      <c r="E142" s="256">
        <v>16</v>
      </c>
      <c r="F142" s="256">
        <v>64</v>
      </c>
      <c r="G142" s="256">
        <v>5</v>
      </c>
      <c r="H142" s="256">
        <v>18</v>
      </c>
      <c r="I142" s="256" t="s">
        <v>73</v>
      </c>
      <c r="J142" s="256" t="s">
        <v>68</v>
      </c>
      <c r="K142" s="256">
        <v>1</v>
      </c>
      <c r="L142" s="256" t="s">
        <v>69</v>
      </c>
      <c r="M142" s="256" t="s">
        <v>69</v>
      </c>
      <c r="N142" s="271"/>
      <c r="O142" s="256">
        <v>108</v>
      </c>
      <c r="P142" s="256">
        <v>31</v>
      </c>
      <c r="Q142" s="256">
        <v>6</v>
      </c>
      <c r="R142" s="256">
        <v>1</v>
      </c>
      <c r="S142" s="256"/>
      <c r="T142" s="256"/>
      <c r="U142" s="256"/>
      <c r="V142" s="256"/>
      <c r="W142" s="256" t="s">
        <v>82</v>
      </c>
      <c r="X142" s="256" t="s">
        <v>100</v>
      </c>
      <c r="Y142" s="238"/>
    </row>
    <row r="143" spans="1:25" ht="24.75" customHeight="1">
      <c r="A143" s="205"/>
      <c r="B143" s="255"/>
      <c r="C143" s="255"/>
      <c r="D143" s="198" t="s">
        <v>111</v>
      </c>
      <c r="E143" s="256"/>
      <c r="F143" s="256"/>
      <c r="G143" s="256"/>
      <c r="H143" s="256"/>
      <c r="I143" s="256"/>
      <c r="J143" s="256"/>
      <c r="K143" s="256"/>
      <c r="L143" s="256"/>
      <c r="M143" s="256"/>
      <c r="N143" s="271"/>
      <c r="O143" s="256"/>
      <c r="P143" s="256">
        <v>56</v>
      </c>
      <c r="Q143" s="256">
        <v>4</v>
      </c>
      <c r="R143" s="256">
        <v>14</v>
      </c>
      <c r="S143" s="256"/>
      <c r="T143" s="256"/>
      <c r="U143" s="256"/>
      <c r="V143" s="256"/>
      <c r="W143" s="256" t="s">
        <v>179</v>
      </c>
      <c r="X143" s="256" t="s">
        <v>89</v>
      </c>
      <c r="Y143" s="238"/>
    </row>
    <row r="144" spans="1:25" ht="24.75" customHeight="1">
      <c r="A144" s="205"/>
      <c r="B144" s="257" t="s">
        <v>40</v>
      </c>
      <c r="C144" s="257" t="s">
        <v>65</v>
      </c>
      <c r="D144" s="161" t="s">
        <v>189</v>
      </c>
      <c r="E144" s="161">
        <v>8</v>
      </c>
      <c r="F144" s="161">
        <v>32</v>
      </c>
      <c r="G144" s="161">
        <v>8</v>
      </c>
      <c r="H144" s="161">
        <v>32</v>
      </c>
      <c r="I144" s="161" t="s">
        <v>73</v>
      </c>
      <c r="J144" s="161" t="s">
        <v>68</v>
      </c>
      <c r="K144" s="161">
        <v>8</v>
      </c>
      <c r="L144" s="161" t="s">
        <v>69</v>
      </c>
      <c r="M144" s="161" t="s">
        <v>70</v>
      </c>
      <c r="N144" s="161"/>
      <c r="O144" s="161"/>
      <c r="P144" s="161"/>
      <c r="Q144" s="161"/>
      <c r="R144" s="161"/>
      <c r="S144" s="161"/>
      <c r="T144" s="225"/>
      <c r="U144" s="225"/>
      <c r="V144" s="225"/>
      <c r="W144" s="161" t="s">
        <v>79</v>
      </c>
      <c r="X144" s="161" t="s">
        <v>134</v>
      </c>
      <c r="Y144" s="238"/>
    </row>
    <row r="145" spans="1:25" ht="24.75" customHeight="1">
      <c r="A145" s="205"/>
      <c r="B145" s="258"/>
      <c r="C145" s="258"/>
      <c r="D145" s="161" t="s">
        <v>176</v>
      </c>
      <c r="E145" s="161">
        <v>12</v>
      </c>
      <c r="F145" s="161">
        <v>36</v>
      </c>
      <c r="G145" s="161">
        <v>4</v>
      </c>
      <c r="H145" s="161">
        <v>12</v>
      </c>
      <c r="I145" s="161" t="s">
        <v>73</v>
      </c>
      <c r="J145" s="161" t="s">
        <v>95</v>
      </c>
      <c r="K145" s="161">
        <v>4</v>
      </c>
      <c r="L145" s="161" t="s">
        <v>69</v>
      </c>
      <c r="M145" s="161" t="s">
        <v>70</v>
      </c>
      <c r="N145" s="161"/>
      <c r="O145" s="161"/>
      <c r="P145" s="161"/>
      <c r="Q145" s="161"/>
      <c r="R145" s="161"/>
      <c r="S145" s="161"/>
      <c r="T145" s="225"/>
      <c r="U145" s="225"/>
      <c r="V145" s="225"/>
      <c r="W145" s="161" t="s">
        <v>109</v>
      </c>
      <c r="X145" s="161" t="s">
        <v>100</v>
      </c>
      <c r="Y145" s="238"/>
    </row>
    <row r="146" spans="1:25" ht="24.75" customHeight="1">
      <c r="A146" s="205"/>
      <c r="B146" s="258"/>
      <c r="C146" s="258"/>
      <c r="D146" s="161" t="s">
        <v>133</v>
      </c>
      <c r="E146" s="161"/>
      <c r="F146" s="161"/>
      <c r="G146" s="161"/>
      <c r="H146" s="161"/>
      <c r="I146" s="161"/>
      <c r="J146" s="161"/>
      <c r="K146" s="161"/>
      <c r="L146" s="161"/>
      <c r="M146" s="161"/>
      <c r="N146" s="161"/>
      <c r="O146" s="161">
        <v>108</v>
      </c>
      <c r="P146" s="161">
        <v>21</v>
      </c>
      <c r="Q146" s="161">
        <v>3</v>
      </c>
      <c r="R146" s="161">
        <v>7</v>
      </c>
      <c r="S146" s="161"/>
      <c r="T146" s="225"/>
      <c r="U146" s="225"/>
      <c r="V146" s="225"/>
      <c r="W146" s="161" t="s">
        <v>109</v>
      </c>
      <c r="X146" s="161" t="s">
        <v>100</v>
      </c>
      <c r="Y146" s="238"/>
    </row>
    <row r="147" spans="1:25" ht="24.75" customHeight="1">
      <c r="A147" s="205"/>
      <c r="B147" s="258"/>
      <c r="C147" s="258"/>
      <c r="D147" s="161" t="s">
        <v>175</v>
      </c>
      <c r="E147" s="161"/>
      <c r="F147" s="161"/>
      <c r="G147" s="161"/>
      <c r="H147" s="161"/>
      <c r="I147" s="161"/>
      <c r="J147" s="161"/>
      <c r="K147" s="161"/>
      <c r="L147" s="161"/>
      <c r="M147" s="161"/>
      <c r="N147" s="161"/>
      <c r="O147" s="161">
        <v>108</v>
      </c>
      <c r="P147" s="161">
        <v>20</v>
      </c>
      <c r="Q147" s="161">
        <v>3</v>
      </c>
      <c r="R147" s="161">
        <v>7</v>
      </c>
      <c r="S147" s="161"/>
      <c r="T147" s="225"/>
      <c r="U147" s="225"/>
      <c r="V147" s="225"/>
      <c r="W147" s="161" t="s">
        <v>109</v>
      </c>
      <c r="X147" s="161" t="s">
        <v>100</v>
      </c>
      <c r="Y147" s="238"/>
    </row>
    <row r="148" spans="1:25" ht="24.75" customHeight="1">
      <c r="A148" s="205"/>
      <c r="B148" s="259"/>
      <c r="C148" s="259"/>
      <c r="D148" s="161" t="s">
        <v>66</v>
      </c>
      <c r="E148" s="161"/>
      <c r="F148" s="161"/>
      <c r="G148" s="161"/>
      <c r="H148" s="161"/>
      <c r="I148" s="161"/>
      <c r="J148" s="161"/>
      <c r="K148" s="161"/>
      <c r="L148" s="161"/>
      <c r="M148" s="161"/>
      <c r="N148" s="161"/>
      <c r="O148" s="161">
        <v>1000</v>
      </c>
      <c r="P148" s="161">
        <v>15</v>
      </c>
      <c r="Q148" s="161">
        <v>3</v>
      </c>
      <c r="R148" s="161">
        <v>3</v>
      </c>
      <c r="S148" s="161"/>
      <c r="T148" s="225"/>
      <c r="U148" s="225"/>
      <c r="V148" s="225"/>
      <c r="W148" s="256" t="s">
        <v>179</v>
      </c>
      <c r="X148" s="256" t="s">
        <v>89</v>
      </c>
      <c r="Y148" s="238"/>
    </row>
    <row r="149" spans="1:25" ht="24.75" customHeight="1">
      <c r="A149" s="205"/>
      <c r="B149" s="257" t="s">
        <v>41</v>
      </c>
      <c r="C149" s="257" t="s">
        <v>83</v>
      </c>
      <c r="D149" s="161" t="s">
        <v>133</v>
      </c>
      <c r="E149" s="161"/>
      <c r="F149" s="161"/>
      <c r="G149" s="161"/>
      <c r="H149" s="161"/>
      <c r="I149" s="161"/>
      <c r="J149" s="161"/>
      <c r="K149" s="161"/>
      <c r="L149" s="161"/>
      <c r="M149" s="161"/>
      <c r="N149" s="161"/>
      <c r="O149" s="251">
        <v>70</v>
      </c>
      <c r="P149" s="251">
        <v>10</v>
      </c>
      <c r="Q149" s="251">
        <v>5</v>
      </c>
      <c r="R149" s="251">
        <v>2</v>
      </c>
      <c r="S149" s="161"/>
      <c r="T149" s="225"/>
      <c r="U149" s="225"/>
      <c r="V149" s="225"/>
      <c r="W149" s="161" t="s">
        <v>109</v>
      </c>
      <c r="X149" s="161" t="s">
        <v>100</v>
      </c>
      <c r="Y149" s="238"/>
    </row>
    <row r="150" spans="1:25" ht="24.75" customHeight="1">
      <c r="A150" s="206"/>
      <c r="B150" s="259"/>
      <c r="C150" s="259"/>
      <c r="D150" s="161" t="s">
        <v>111</v>
      </c>
      <c r="E150" s="161"/>
      <c r="F150" s="161"/>
      <c r="G150" s="161"/>
      <c r="H150" s="161"/>
      <c r="I150" s="161"/>
      <c r="J150" s="161"/>
      <c r="K150" s="161"/>
      <c r="L150" s="161"/>
      <c r="M150" s="161"/>
      <c r="N150" s="161"/>
      <c r="O150" s="228">
        <v>25</v>
      </c>
      <c r="P150" s="228">
        <v>17.5</v>
      </c>
      <c r="Q150" s="228">
        <v>5</v>
      </c>
      <c r="R150" s="228">
        <v>5</v>
      </c>
      <c r="S150" s="146"/>
      <c r="T150" s="230"/>
      <c r="U150" s="230"/>
      <c r="V150" s="230"/>
      <c r="W150" s="256" t="s">
        <v>179</v>
      </c>
      <c r="X150" s="256" t="s">
        <v>89</v>
      </c>
      <c r="Y150" s="238"/>
    </row>
    <row r="151" spans="1:25" ht="24.75" customHeight="1">
      <c r="A151" s="260" t="s">
        <v>16</v>
      </c>
      <c r="B151" s="261" t="s">
        <v>17</v>
      </c>
      <c r="C151" s="201" t="s">
        <v>65</v>
      </c>
      <c r="D151" s="146" t="s">
        <v>190</v>
      </c>
      <c r="E151" s="146">
        <v>16</v>
      </c>
      <c r="F151" s="146">
        <v>48</v>
      </c>
      <c r="G151" s="146">
        <v>8</v>
      </c>
      <c r="H151" s="146">
        <v>24</v>
      </c>
      <c r="I151" s="146" t="s">
        <v>67</v>
      </c>
      <c r="J151" s="146" t="s">
        <v>68</v>
      </c>
      <c r="K151" s="146">
        <v>1</v>
      </c>
      <c r="L151" s="146" t="s">
        <v>69</v>
      </c>
      <c r="M151" s="146" t="s">
        <v>70</v>
      </c>
      <c r="N151" s="146"/>
      <c r="O151" s="146"/>
      <c r="P151" s="146"/>
      <c r="Q151" s="146"/>
      <c r="R151" s="146"/>
      <c r="S151" s="230"/>
      <c r="T151" s="230"/>
      <c r="U151" s="230"/>
      <c r="V151" s="247"/>
      <c r="W151" s="146" t="s">
        <v>191</v>
      </c>
      <c r="X151" s="146" t="s">
        <v>72</v>
      </c>
      <c r="Y151" s="238"/>
    </row>
    <row r="152" spans="1:25" ht="24.75" customHeight="1">
      <c r="A152" s="262"/>
      <c r="B152" s="263"/>
      <c r="C152" s="205"/>
      <c r="D152" s="146" t="s">
        <v>66</v>
      </c>
      <c r="E152" s="146">
        <v>16</v>
      </c>
      <c r="F152" s="146">
        <v>32</v>
      </c>
      <c r="G152" s="146">
        <v>3</v>
      </c>
      <c r="H152" s="146">
        <v>36</v>
      </c>
      <c r="I152" s="146" t="s">
        <v>67</v>
      </c>
      <c r="J152" s="146" t="s">
        <v>68</v>
      </c>
      <c r="K152" s="146">
        <v>6</v>
      </c>
      <c r="L152" s="146" t="s">
        <v>69</v>
      </c>
      <c r="M152" s="146" t="s">
        <v>70</v>
      </c>
      <c r="N152" s="247"/>
      <c r="O152" s="146">
        <v>1000</v>
      </c>
      <c r="P152" s="146">
        <v>55</v>
      </c>
      <c r="Q152" s="146">
        <v>25</v>
      </c>
      <c r="R152" s="146">
        <v>3</v>
      </c>
      <c r="S152" s="146"/>
      <c r="T152" s="230"/>
      <c r="U152" s="230"/>
      <c r="V152" s="230"/>
      <c r="W152" s="146" t="s">
        <v>71</v>
      </c>
      <c r="X152" s="146" t="s">
        <v>72</v>
      </c>
      <c r="Y152" s="238"/>
    </row>
    <row r="153" spans="1:25" ht="27">
      <c r="A153" s="262"/>
      <c r="B153" s="263"/>
      <c r="C153" s="205"/>
      <c r="D153" s="146" t="s">
        <v>97</v>
      </c>
      <c r="E153" s="146">
        <v>2</v>
      </c>
      <c r="F153" s="146">
        <v>64</v>
      </c>
      <c r="G153" s="146">
        <v>2</v>
      </c>
      <c r="H153" s="146">
        <v>16</v>
      </c>
      <c r="I153" s="146" t="s">
        <v>73</v>
      </c>
      <c r="J153" s="146" t="s">
        <v>68</v>
      </c>
      <c r="K153" s="146"/>
      <c r="L153" s="146"/>
      <c r="M153" s="146"/>
      <c r="N153" s="146"/>
      <c r="O153" s="146"/>
      <c r="P153" s="146"/>
      <c r="Q153" s="146"/>
      <c r="R153" s="146"/>
      <c r="S153" s="230"/>
      <c r="T153" s="230"/>
      <c r="U153" s="230"/>
      <c r="V153" s="247"/>
      <c r="W153" s="146" t="s">
        <v>71</v>
      </c>
      <c r="X153" s="146" t="s">
        <v>72</v>
      </c>
      <c r="Y153" s="238"/>
    </row>
    <row r="154" spans="1:25" ht="24.75" customHeight="1">
      <c r="A154" s="262"/>
      <c r="B154" s="263"/>
      <c r="C154" s="206"/>
      <c r="D154" s="146" t="s">
        <v>192</v>
      </c>
      <c r="E154" s="146">
        <v>12</v>
      </c>
      <c r="F154" s="146">
        <v>48</v>
      </c>
      <c r="G154" s="146">
        <v>6</v>
      </c>
      <c r="H154" s="146">
        <v>24</v>
      </c>
      <c r="I154" s="146" t="s">
        <v>73</v>
      </c>
      <c r="J154" s="146" t="s">
        <v>68</v>
      </c>
      <c r="K154" s="146">
        <v>2</v>
      </c>
      <c r="L154" s="146" t="s">
        <v>69</v>
      </c>
      <c r="M154" s="146" t="s">
        <v>70</v>
      </c>
      <c r="N154" s="247"/>
      <c r="O154" s="146">
        <v>72</v>
      </c>
      <c r="P154" s="146">
        <v>36</v>
      </c>
      <c r="Q154" s="146">
        <v>9</v>
      </c>
      <c r="R154" s="146">
        <v>4</v>
      </c>
      <c r="S154" s="146"/>
      <c r="T154" s="230"/>
      <c r="U154" s="230"/>
      <c r="V154" s="230"/>
      <c r="W154" s="146" t="s">
        <v>109</v>
      </c>
      <c r="X154" s="146" t="s">
        <v>92</v>
      </c>
      <c r="Y154" s="238"/>
    </row>
    <row r="155" spans="1:25" ht="24.75" customHeight="1">
      <c r="A155" s="262"/>
      <c r="B155" s="263"/>
      <c r="C155" s="201" t="s">
        <v>83</v>
      </c>
      <c r="D155" s="230" t="s">
        <v>193</v>
      </c>
      <c r="E155" s="146">
        <v>16</v>
      </c>
      <c r="F155" s="146">
        <v>48</v>
      </c>
      <c r="G155" s="146">
        <v>6</v>
      </c>
      <c r="H155" s="146">
        <v>18</v>
      </c>
      <c r="I155" s="146" t="s">
        <v>73</v>
      </c>
      <c r="J155" s="146" t="s">
        <v>95</v>
      </c>
      <c r="K155" s="146">
        <v>1</v>
      </c>
      <c r="L155" s="146" t="s">
        <v>69</v>
      </c>
      <c r="M155" s="146" t="s">
        <v>70</v>
      </c>
      <c r="N155" s="247"/>
      <c r="O155" s="146">
        <v>108</v>
      </c>
      <c r="P155" s="146">
        <v>36</v>
      </c>
      <c r="Q155" s="146">
        <v>3</v>
      </c>
      <c r="R155" s="146">
        <v>12</v>
      </c>
      <c r="S155" s="146"/>
      <c r="T155" s="230"/>
      <c r="U155" s="230"/>
      <c r="V155" s="230"/>
      <c r="W155" s="146" t="s">
        <v>82</v>
      </c>
      <c r="X155" s="146" t="s">
        <v>72</v>
      </c>
      <c r="Y155" s="238"/>
    </row>
    <row r="156" spans="1:25" ht="24.75" customHeight="1">
      <c r="A156" s="262"/>
      <c r="B156" s="264"/>
      <c r="C156" s="206"/>
      <c r="D156" s="230" t="s">
        <v>111</v>
      </c>
      <c r="E156" s="146">
        <v>6</v>
      </c>
      <c r="F156" s="146">
        <v>18</v>
      </c>
      <c r="G156" s="146">
        <v>4</v>
      </c>
      <c r="H156" s="146">
        <v>12</v>
      </c>
      <c r="I156" s="146" t="s">
        <v>67</v>
      </c>
      <c r="J156" s="146" t="s">
        <v>95</v>
      </c>
      <c r="K156" s="146">
        <v>1</v>
      </c>
      <c r="L156" s="146" t="s">
        <v>69</v>
      </c>
      <c r="M156" s="146" t="s">
        <v>70</v>
      </c>
      <c r="N156" s="247"/>
      <c r="O156" s="146">
        <v>576</v>
      </c>
      <c r="P156" s="146">
        <v>78</v>
      </c>
      <c r="Q156" s="146">
        <v>13</v>
      </c>
      <c r="R156" s="146">
        <v>6</v>
      </c>
      <c r="S156" s="146"/>
      <c r="T156" s="230"/>
      <c r="U156" s="230"/>
      <c r="V156" s="230"/>
      <c r="W156" s="146" t="s">
        <v>194</v>
      </c>
      <c r="X156" s="146" t="s">
        <v>195</v>
      </c>
      <c r="Y156" s="238"/>
    </row>
    <row r="157" spans="1:25" ht="24.75" customHeight="1">
      <c r="A157" s="262"/>
      <c r="B157" s="265" t="s">
        <v>18</v>
      </c>
      <c r="C157" s="266" t="s">
        <v>65</v>
      </c>
      <c r="D157" s="230" t="s">
        <v>66</v>
      </c>
      <c r="E157" s="146"/>
      <c r="F157" s="146"/>
      <c r="G157" s="146"/>
      <c r="H157" s="146"/>
      <c r="I157" s="146"/>
      <c r="J157" s="146"/>
      <c r="K157" s="146"/>
      <c r="L157" s="146"/>
      <c r="M157" s="146"/>
      <c r="N157" s="146"/>
      <c r="O157" s="146">
        <v>1000</v>
      </c>
      <c r="P157" s="146">
        <v>75</v>
      </c>
      <c r="Q157" s="146">
        <v>15</v>
      </c>
      <c r="R157" s="146">
        <v>5</v>
      </c>
      <c r="S157" s="146"/>
      <c r="T157" s="230"/>
      <c r="U157" s="230"/>
      <c r="V157" s="230"/>
      <c r="W157" s="230" t="s">
        <v>71</v>
      </c>
      <c r="X157" s="146" t="s">
        <v>100</v>
      </c>
      <c r="Y157" s="238"/>
    </row>
    <row r="158" spans="1:25" ht="24.75" customHeight="1">
      <c r="A158" s="262"/>
      <c r="B158" s="267"/>
      <c r="C158" s="268"/>
      <c r="D158" s="230" t="s">
        <v>192</v>
      </c>
      <c r="E158" s="146">
        <v>12</v>
      </c>
      <c r="F158" s="146">
        <v>48</v>
      </c>
      <c r="G158" s="146">
        <v>6</v>
      </c>
      <c r="H158" s="146">
        <v>24</v>
      </c>
      <c r="I158" s="146" t="s">
        <v>73</v>
      </c>
      <c r="J158" s="146" t="s">
        <v>68</v>
      </c>
      <c r="K158" s="146">
        <v>12</v>
      </c>
      <c r="L158" s="146" t="s">
        <v>69</v>
      </c>
      <c r="M158" s="146" t="s">
        <v>70</v>
      </c>
      <c r="N158" s="146"/>
      <c r="O158" s="146">
        <v>72</v>
      </c>
      <c r="P158" s="146">
        <v>45</v>
      </c>
      <c r="Q158" s="146">
        <v>9</v>
      </c>
      <c r="R158" s="146">
        <v>4</v>
      </c>
      <c r="S158" s="146"/>
      <c r="T158" s="230"/>
      <c r="U158" s="230"/>
      <c r="V158" s="230"/>
      <c r="W158" s="146" t="s">
        <v>109</v>
      </c>
      <c r="X158" s="146" t="s">
        <v>80</v>
      </c>
      <c r="Y158" s="238"/>
    </row>
    <row r="159" spans="1:25" ht="24.75" customHeight="1">
      <c r="A159" s="262"/>
      <c r="B159" s="267"/>
      <c r="C159" s="268"/>
      <c r="D159" s="230" t="s">
        <v>190</v>
      </c>
      <c r="E159" s="230">
        <v>16</v>
      </c>
      <c r="F159" s="230">
        <v>48</v>
      </c>
      <c r="G159" s="230">
        <v>8</v>
      </c>
      <c r="H159" s="230">
        <v>24</v>
      </c>
      <c r="I159" s="146" t="s">
        <v>67</v>
      </c>
      <c r="J159" s="146" t="s">
        <v>68</v>
      </c>
      <c r="K159" s="230">
        <v>8</v>
      </c>
      <c r="L159" s="146" t="s">
        <v>70</v>
      </c>
      <c r="M159" s="146" t="s">
        <v>70</v>
      </c>
      <c r="N159" s="146"/>
      <c r="O159" s="146"/>
      <c r="P159" s="146"/>
      <c r="Q159" s="146"/>
      <c r="R159" s="146"/>
      <c r="S159" s="146"/>
      <c r="T159" s="230"/>
      <c r="U159" s="230"/>
      <c r="V159" s="230"/>
      <c r="W159" s="146" t="s">
        <v>113</v>
      </c>
      <c r="X159" s="146" t="s">
        <v>100</v>
      </c>
      <c r="Y159" s="238"/>
    </row>
    <row r="160" spans="1:25" ht="24.75" customHeight="1">
      <c r="A160" s="262"/>
      <c r="B160" s="267"/>
      <c r="C160" s="269"/>
      <c r="D160" s="230" t="s">
        <v>139</v>
      </c>
      <c r="E160" s="230"/>
      <c r="F160" s="230"/>
      <c r="G160" s="230"/>
      <c r="H160" s="230"/>
      <c r="I160" s="146"/>
      <c r="J160" s="146"/>
      <c r="K160" s="230"/>
      <c r="L160" s="146"/>
      <c r="M160" s="146"/>
      <c r="N160" s="146"/>
      <c r="O160" s="146"/>
      <c r="P160" s="146">
        <v>50</v>
      </c>
      <c r="Q160" s="146">
        <v>50</v>
      </c>
      <c r="R160" s="146">
        <v>1</v>
      </c>
      <c r="S160" s="146"/>
      <c r="T160" s="230"/>
      <c r="U160" s="230"/>
      <c r="V160" s="230"/>
      <c r="W160" s="146" t="s">
        <v>113</v>
      </c>
      <c r="X160" s="146" t="s">
        <v>100</v>
      </c>
      <c r="Y160" s="238"/>
    </row>
    <row r="161" spans="1:25" ht="24.75" customHeight="1">
      <c r="A161" s="262"/>
      <c r="B161" s="267"/>
      <c r="C161" s="201" t="s">
        <v>83</v>
      </c>
      <c r="D161" s="230" t="s">
        <v>193</v>
      </c>
      <c r="E161" s="230">
        <v>16</v>
      </c>
      <c r="F161" s="230">
        <v>48</v>
      </c>
      <c r="G161" s="230">
        <v>5</v>
      </c>
      <c r="H161" s="230">
        <v>15</v>
      </c>
      <c r="I161" s="146" t="s">
        <v>73</v>
      </c>
      <c r="J161" s="146" t="s">
        <v>68</v>
      </c>
      <c r="K161" s="230">
        <v>5</v>
      </c>
      <c r="L161" s="230" t="s">
        <v>69</v>
      </c>
      <c r="M161" s="230" t="s">
        <v>70</v>
      </c>
      <c r="N161" s="146"/>
      <c r="O161" s="146">
        <v>108</v>
      </c>
      <c r="P161" s="146">
        <v>36</v>
      </c>
      <c r="Q161" s="146">
        <v>3</v>
      </c>
      <c r="R161" s="146">
        <v>12</v>
      </c>
      <c r="S161" s="146"/>
      <c r="T161" s="230"/>
      <c r="U161" s="230"/>
      <c r="V161" s="230"/>
      <c r="W161" s="146" t="s">
        <v>113</v>
      </c>
      <c r="X161" s="146" t="s">
        <v>100</v>
      </c>
      <c r="Y161" s="238"/>
    </row>
    <row r="162" spans="1:25" ht="24.75" customHeight="1">
      <c r="A162" s="262"/>
      <c r="B162" s="267"/>
      <c r="C162" s="205"/>
      <c r="D162" s="230" t="s">
        <v>111</v>
      </c>
      <c r="E162" s="230">
        <v>6</v>
      </c>
      <c r="F162" s="230">
        <v>54</v>
      </c>
      <c r="G162" s="230">
        <v>6</v>
      </c>
      <c r="H162" s="230">
        <v>33</v>
      </c>
      <c r="I162" s="146" t="s">
        <v>67</v>
      </c>
      <c r="J162" s="146" t="s">
        <v>68</v>
      </c>
      <c r="K162" s="230">
        <v>11</v>
      </c>
      <c r="L162" s="230" t="s">
        <v>69</v>
      </c>
      <c r="M162" s="230" t="s">
        <v>70</v>
      </c>
      <c r="N162" s="146"/>
      <c r="O162" s="146">
        <v>576</v>
      </c>
      <c r="P162" s="146">
        <v>72</v>
      </c>
      <c r="Q162" s="146">
        <v>8</v>
      </c>
      <c r="R162" s="146">
        <v>9</v>
      </c>
      <c r="S162" s="146"/>
      <c r="T162" s="230"/>
      <c r="U162" s="230"/>
      <c r="V162" s="230"/>
      <c r="W162" s="230" t="s">
        <v>196</v>
      </c>
      <c r="X162" s="146" t="s">
        <v>89</v>
      </c>
      <c r="Y162" s="238"/>
    </row>
    <row r="163" spans="1:25" ht="24.75" customHeight="1">
      <c r="A163" s="262"/>
      <c r="B163" s="270"/>
      <c r="C163" s="206"/>
      <c r="D163" s="230" t="s">
        <v>184</v>
      </c>
      <c r="E163" s="230">
        <v>8</v>
      </c>
      <c r="F163" s="230">
        <v>16</v>
      </c>
      <c r="G163" s="230">
        <v>4</v>
      </c>
      <c r="H163" s="230">
        <v>8</v>
      </c>
      <c r="I163" s="146" t="s">
        <v>73</v>
      </c>
      <c r="J163" s="146" t="s">
        <v>68</v>
      </c>
      <c r="K163" s="230">
        <v>4</v>
      </c>
      <c r="L163" s="230" t="s">
        <v>69</v>
      </c>
      <c r="M163" s="230" t="s">
        <v>70</v>
      </c>
      <c r="N163" s="146"/>
      <c r="O163" s="146"/>
      <c r="P163" s="146"/>
      <c r="Q163" s="146"/>
      <c r="R163" s="146"/>
      <c r="S163" s="146"/>
      <c r="T163" s="230"/>
      <c r="U163" s="230"/>
      <c r="V163" s="230"/>
      <c r="W163" s="146" t="s">
        <v>113</v>
      </c>
      <c r="X163" s="146" t="s">
        <v>77</v>
      </c>
      <c r="Y163" s="238"/>
    </row>
    <row r="164" spans="1:25" ht="24.75" customHeight="1">
      <c r="A164" s="262"/>
      <c r="B164" s="265" t="s">
        <v>19</v>
      </c>
      <c r="C164" s="266" t="s">
        <v>83</v>
      </c>
      <c r="D164" s="146" t="s">
        <v>107</v>
      </c>
      <c r="E164" s="146"/>
      <c r="F164" s="146"/>
      <c r="G164" s="146"/>
      <c r="H164" s="146"/>
      <c r="I164" s="146"/>
      <c r="J164" s="146"/>
      <c r="K164" s="146"/>
      <c r="L164" s="146"/>
      <c r="M164" s="146"/>
      <c r="N164" s="146"/>
      <c r="O164" s="146">
        <v>576</v>
      </c>
      <c r="P164" s="146">
        <v>16</v>
      </c>
      <c r="Q164" s="146">
        <v>4</v>
      </c>
      <c r="R164" s="146">
        <v>4</v>
      </c>
      <c r="S164" s="146"/>
      <c r="T164" s="230"/>
      <c r="U164" s="230"/>
      <c r="V164" s="230"/>
      <c r="W164" s="146" t="s">
        <v>171</v>
      </c>
      <c r="X164" s="146" t="s">
        <v>106</v>
      </c>
      <c r="Y164" s="238"/>
    </row>
    <row r="165" spans="1:25" ht="24.75" customHeight="1">
      <c r="A165" s="262"/>
      <c r="B165" s="267"/>
      <c r="C165" s="268"/>
      <c r="D165" s="230" t="s">
        <v>193</v>
      </c>
      <c r="E165" s="146">
        <v>16</v>
      </c>
      <c r="F165" s="146">
        <v>48</v>
      </c>
      <c r="G165" s="146">
        <v>2</v>
      </c>
      <c r="H165" s="146">
        <v>6</v>
      </c>
      <c r="I165" s="146" t="s">
        <v>73</v>
      </c>
      <c r="J165" s="146" t="s">
        <v>68</v>
      </c>
      <c r="K165" s="146">
        <v>2</v>
      </c>
      <c r="L165" s="146" t="s">
        <v>70</v>
      </c>
      <c r="M165" s="146" t="s">
        <v>70</v>
      </c>
      <c r="N165" s="146"/>
      <c r="O165" s="146"/>
      <c r="P165" s="146"/>
      <c r="Q165" s="146"/>
      <c r="R165" s="146"/>
      <c r="S165" s="146"/>
      <c r="T165" s="230"/>
      <c r="U165" s="230"/>
      <c r="V165" s="230"/>
      <c r="W165" s="230" t="s">
        <v>142</v>
      </c>
      <c r="X165" s="230">
        <v>2016</v>
      </c>
      <c r="Y165" s="238"/>
    </row>
    <row r="166" spans="1:25" ht="24.75" customHeight="1">
      <c r="A166" s="262"/>
      <c r="B166" s="270"/>
      <c r="C166" s="269"/>
      <c r="D166" s="230" t="s">
        <v>143</v>
      </c>
      <c r="E166" s="230">
        <v>18</v>
      </c>
      <c r="F166" s="230">
        <v>36</v>
      </c>
      <c r="G166" s="230">
        <v>2</v>
      </c>
      <c r="H166" s="230">
        <v>4</v>
      </c>
      <c r="I166" s="230" t="s">
        <v>73</v>
      </c>
      <c r="J166" s="146" t="s">
        <v>68</v>
      </c>
      <c r="K166" s="230">
        <v>2</v>
      </c>
      <c r="L166" s="230" t="s">
        <v>70</v>
      </c>
      <c r="M166" s="146" t="s">
        <v>70</v>
      </c>
      <c r="N166" s="146"/>
      <c r="O166" s="146"/>
      <c r="P166" s="146"/>
      <c r="Q166" s="146"/>
      <c r="R166" s="146"/>
      <c r="S166" s="146"/>
      <c r="T166" s="230"/>
      <c r="U166" s="230"/>
      <c r="V166" s="230"/>
      <c r="W166" s="230" t="s">
        <v>142</v>
      </c>
      <c r="X166" s="146">
        <v>2015</v>
      </c>
      <c r="Y166" s="238"/>
    </row>
    <row r="167" spans="1:25" ht="24.75" customHeight="1">
      <c r="A167" s="262"/>
      <c r="B167" s="261" t="s">
        <v>20</v>
      </c>
      <c r="C167" s="201" t="s">
        <v>65</v>
      </c>
      <c r="D167" s="230" t="s">
        <v>66</v>
      </c>
      <c r="E167" s="146"/>
      <c r="F167" s="146"/>
      <c r="G167" s="146"/>
      <c r="H167" s="146"/>
      <c r="I167" s="146"/>
      <c r="J167" s="146"/>
      <c r="K167" s="146"/>
      <c r="L167" s="146"/>
      <c r="M167" s="146"/>
      <c r="N167" s="146"/>
      <c r="O167" s="146">
        <v>1000</v>
      </c>
      <c r="P167" s="146">
        <v>40</v>
      </c>
      <c r="Q167" s="146">
        <v>10</v>
      </c>
      <c r="R167" s="146">
        <v>4</v>
      </c>
      <c r="S167" s="146">
        <v>1000</v>
      </c>
      <c r="T167" s="230">
        <v>500</v>
      </c>
      <c r="U167" s="230">
        <v>12</v>
      </c>
      <c r="V167" s="230" t="s">
        <v>84</v>
      </c>
      <c r="W167" s="146" t="s">
        <v>197</v>
      </c>
      <c r="X167" s="146" t="s">
        <v>134</v>
      </c>
      <c r="Y167" s="238"/>
    </row>
    <row r="168" spans="1:25" ht="24.75" customHeight="1">
      <c r="A168" s="262"/>
      <c r="B168" s="263"/>
      <c r="C168" s="205"/>
      <c r="D168" s="146" t="s">
        <v>91</v>
      </c>
      <c r="E168" s="146"/>
      <c r="F168" s="146"/>
      <c r="G168" s="146"/>
      <c r="H168" s="146"/>
      <c r="I168" s="146"/>
      <c r="J168" s="146"/>
      <c r="K168" s="146"/>
      <c r="L168" s="146"/>
      <c r="M168" s="146"/>
      <c r="N168" s="146"/>
      <c r="O168" s="146"/>
      <c r="P168" s="146"/>
      <c r="Q168" s="146"/>
      <c r="R168" s="146"/>
      <c r="S168" s="146">
        <v>96</v>
      </c>
      <c r="T168" s="230">
        <v>96</v>
      </c>
      <c r="U168" s="230">
        <v>2</v>
      </c>
      <c r="V168" s="230" t="s">
        <v>84</v>
      </c>
      <c r="W168" s="146" t="s">
        <v>109</v>
      </c>
      <c r="X168" s="146" t="s">
        <v>77</v>
      </c>
      <c r="Y168" s="238"/>
    </row>
    <row r="169" spans="1:25" ht="24.75" customHeight="1">
      <c r="A169" s="262"/>
      <c r="B169" s="263"/>
      <c r="C169" s="205"/>
      <c r="D169" s="230" t="s">
        <v>180</v>
      </c>
      <c r="E169" s="146"/>
      <c r="F169" s="146"/>
      <c r="G169" s="146"/>
      <c r="H169" s="146"/>
      <c r="I169" s="146"/>
      <c r="J169" s="146"/>
      <c r="K169" s="146"/>
      <c r="L169" s="146"/>
      <c r="M169" s="146"/>
      <c r="N169" s="146"/>
      <c r="O169" s="146"/>
      <c r="P169" s="146"/>
      <c r="Q169" s="146"/>
      <c r="R169" s="146"/>
      <c r="S169" s="146">
        <v>72</v>
      </c>
      <c r="T169" s="230">
        <v>72</v>
      </c>
      <c r="U169" s="230">
        <v>2</v>
      </c>
      <c r="V169" s="230" t="s">
        <v>84</v>
      </c>
      <c r="W169" s="146" t="s">
        <v>109</v>
      </c>
      <c r="X169" s="146" t="s">
        <v>77</v>
      </c>
      <c r="Y169" s="238"/>
    </row>
    <row r="170" spans="1:25" ht="24.75" customHeight="1">
      <c r="A170" s="262"/>
      <c r="B170" s="263"/>
      <c r="C170" s="205"/>
      <c r="D170" s="146" t="s">
        <v>81</v>
      </c>
      <c r="E170" s="146"/>
      <c r="F170" s="146"/>
      <c r="G170" s="146"/>
      <c r="H170" s="146"/>
      <c r="I170" s="146"/>
      <c r="J170" s="146"/>
      <c r="K170" s="146"/>
      <c r="L170" s="146"/>
      <c r="M170" s="146"/>
      <c r="N170" s="146"/>
      <c r="O170" s="146"/>
      <c r="P170" s="146"/>
      <c r="Q170" s="146"/>
      <c r="R170" s="146"/>
      <c r="S170" s="146">
        <v>108</v>
      </c>
      <c r="T170" s="230">
        <v>108</v>
      </c>
      <c r="U170" s="230">
        <v>3</v>
      </c>
      <c r="V170" s="230" t="s">
        <v>84</v>
      </c>
      <c r="W170" s="146" t="s">
        <v>109</v>
      </c>
      <c r="X170" s="146" t="s">
        <v>100</v>
      </c>
      <c r="Y170" s="238"/>
    </row>
    <row r="171" spans="1:25" ht="24.75" customHeight="1">
      <c r="A171" s="262"/>
      <c r="B171" s="263"/>
      <c r="C171" s="205"/>
      <c r="D171" s="146" t="s">
        <v>175</v>
      </c>
      <c r="E171" s="146"/>
      <c r="F171" s="146"/>
      <c r="G171" s="146"/>
      <c r="H171" s="146"/>
      <c r="I171" s="146"/>
      <c r="J171" s="146"/>
      <c r="K171" s="146"/>
      <c r="L171" s="146"/>
      <c r="M171" s="146"/>
      <c r="N171" s="146"/>
      <c r="O171" s="146"/>
      <c r="P171" s="146"/>
      <c r="Q171" s="146"/>
      <c r="R171" s="146"/>
      <c r="S171" s="146">
        <v>108</v>
      </c>
      <c r="T171" s="230">
        <v>108</v>
      </c>
      <c r="U171" s="230">
        <v>3</v>
      </c>
      <c r="V171" s="230" t="s">
        <v>84</v>
      </c>
      <c r="W171" s="146" t="s">
        <v>109</v>
      </c>
      <c r="X171" s="146" t="s">
        <v>100</v>
      </c>
      <c r="Y171" s="238"/>
    </row>
    <row r="172" spans="1:25" ht="24.75" customHeight="1">
      <c r="A172" s="262"/>
      <c r="B172" s="263"/>
      <c r="C172" s="206"/>
      <c r="D172" s="146" t="s">
        <v>78</v>
      </c>
      <c r="E172" s="146"/>
      <c r="F172" s="146"/>
      <c r="G172" s="146"/>
      <c r="H172" s="146"/>
      <c r="I172" s="146"/>
      <c r="J172" s="146"/>
      <c r="K172" s="146"/>
      <c r="L172" s="146"/>
      <c r="M172" s="146"/>
      <c r="N172" s="146"/>
      <c r="O172" s="146"/>
      <c r="P172" s="146"/>
      <c r="Q172" s="146"/>
      <c r="R172" s="146"/>
      <c r="S172" s="146">
        <v>72</v>
      </c>
      <c r="T172" s="230">
        <v>72</v>
      </c>
      <c r="U172" s="230">
        <v>2</v>
      </c>
      <c r="V172" s="230" t="s">
        <v>84</v>
      </c>
      <c r="W172" s="146" t="s">
        <v>109</v>
      </c>
      <c r="X172" s="146" t="s">
        <v>77</v>
      </c>
      <c r="Y172" s="238"/>
    </row>
    <row r="173" spans="1:25" ht="24.75" customHeight="1">
      <c r="A173" s="262"/>
      <c r="B173" s="263"/>
      <c r="C173" s="201" t="s">
        <v>83</v>
      </c>
      <c r="D173" s="146" t="s">
        <v>107</v>
      </c>
      <c r="E173" s="146">
        <v>6</v>
      </c>
      <c r="F173" s="146">
        <v>18</v>
      </c>
      <c r="G173" s="146">
        <v>6</v>
      </c>
      <c r="H173" s="146">
        <v>18</v>
      </c>
      <c r="I173" s="146" t="s">
        <v>67</v>
      </c>
      <c r="J173" s="146" t="s">
        <v>68</v>
      </c>
      <c r="K173" s="146">
        <v>6</v>
      </c>
      <c r="L173" s="146" t="s">
        <v>70</v>
      </c>
      <c r="M173" s="146" t="s">
        <v>70</v>
      </c>
      <c r="N173" s="146"/>
      <c r="O173" s="146">
        <v>576</v>
      </c>
      <c r="P173" s="146">
        <v>56</v>
      </c>
      <c r="Q173" s="146">
        <v>8</v>
      </c>
      <c r="R173" s="146">
        <v>7</v>
      </c>
      <c r="S173" s="146">
        <v>576</v>
      </c>
      <c r="T173" s="230">
        <v>288</v>
      </c>
      <c r="U173" s="230">
        <v>12</v>
      </c>
      <c r="V173" s="230" t="s">
        <v>84</v>
      </c>
      <c r="W173" s="230" t="s">
        <v>179</v>
      </c>
      <c r="X173" s="146" t="s">
        <v>89</v>
      </c>
      <c r="Y173" s="238"/>
    </row>
    <row r="174" spans="1:25" ht="24.75" customHeight="1">
      <c r="A174" s="262"/>
      <c r="B174" s="263"/>
      <c r="C174" s="205"/>
      <c r="D174" s="146" t="s">
        <v>193</v>
      </c>
      <c r="E174" s="146">
        <v>16</v>
      </c>
      <c r="F174" s="146">
        <v>48</v>
      </c>
      <c r="G174" s="146">
        <v>2</v>
      </c>
      <c r="H174" s="146">
        <v>6</v>
      </c>
      <c r="I174" s="146" t="s">
        <v>73</v>
      </c>
      <c r="J174" s="146" t="s">
        <v>68</v>
      </c>
      <c r="K174" s="146">
        <v>2</v>
      </c>
      <c r="L174" s="146" t="s">
        <v>70</v>
      </c>
      <c r="M174" s="146" t="s">
        <v>69</v>
      </c>
      <c r="N174" s="146"/>
      <c r="O174" s="146">
        <v>108</v>
      </c>
      <c r="P174" s="146">
        <v>33</v>
      </c>
      <c r="Q174" s="146">
        <v>3</v>
      </c>
      <c r="R174" s="146">
        <v>11</v>
      </c>
      <c r="S174" s="146"/>
      <c r="T174" s="230"/>
      <c r="U174" s="230"/>
      <c r="V174" s="230"/>
      <c r="W174" s="146" t="s">
        <v>109</v>
      </c>
      <c r="X174" s="146" t="s">
        <v>100</v>
      </c>
      <c r="Y174" s="238"/>
    </row>
    <row r="175" spans="1:25" ht="24.75" customHeight="1">
      <c r="A175" s="262"/>
      <c r="B175" s="263"/>
      <c r="C175" s="205"/>
      <c r="D175" s="146" t="s">
        <v>105</v>
      </c>
      <c r="E175" s="146"/>
      <c r="F175" s="146"/>
      <c r="G175" s="146"/>
      <c r="H175" s="146"/>
      <c r="I175" s="146"/>
      <c r="J175" s="146"/>
      <c r="K175" s="146"/>
      <c r="L175" s="146"/>
      <c r="M175" s="146"/>
      <c r="N175" s="146"/>
      <c r="O175" s="146"/>
      <c r="P175" s="146"/>
      <c r="Q175" s="146"/>
      <c r="R175" s="146"/>
      <c r="S175" s="146">
        <v>144</v>
      </c>
      <c r="T175" s="230">
        <v>144</v>
      </c>
      <c r="U175" s="230">
        <v>4</v>
      </c>
      <c r="V175" s="230" t="s">
        <v>84</v>
      </c>
      <c r="W175" s="146" t="s">
        <v>109</v>
      </c>
      <c r="X175" s="146" t="s">
        <v>89</v>
      </c>
      <c r="Y175" s="238"/>
    </row>
    <row r="176" spans="1:25" ht="24.75" customHeight="1">
      <c r="A176" s="262"/>
      <c r="B176" s="263"/>
      <c r="C176" s="205"/>
      <c r="D176" s="146" t="s">
        <v>81</v>
      </c>
      <c r="E176" s="146"/>
      <c r="F176" s="146"/>
      <c r="G176" s="146"/>
      <c r="H176" s="146"/>
      <c r="I176" s="146"/>
      <c r="J176" s="146"/>
      <c r="K176" s="146"/>
      <c r="L176" s="146"/>
      <c r="M176" s="146"/>
      <c r="N176" s="146"/>
      <c r="O176" s="146"/>
      <c r="P176" s="146"/>
      <c r="Q176" s="146"/>
      <c r="R176" s="146"/>
      <c r="S176" s="146">
        <v>108</v>
      </c>
      <c r="T176" s="230">
        <v>108</v>
      </c>
      <c r="U176" s="230">
        <v>3</v>
      </c>
      <c r="V176" s="230" t="s">
        <v>84</v>
      </c>
      <c r="W176" s="146" t="s">
        <v>109</v>
      </c>
      <c r="X176" s="146" t="s">
        <v>100</v>
      </c>
      <c r="Y176" s="238"/>
    </row>
    <row r="177" spans="1:25" ht="24.75" customHeight="1">
      <c r="A177" s="262"/>
      <c r="B177" s="263"/>
      <c r="C177" s="205"/>
      <c r="D177" s="146" t="s">
        <v>172</v>
      </c>
      <c r="E177" s="146"/>
      <c r="F177" s="146"/>
      <c r="G177" s="146"/>
      <c r="H177" s="146"/>
      <c r="I177" s="146"/>
      <c r="J177" s="146"/>
      <c r="K177" s="146"/>
      <c r="L177" s="146"/>
      <c r="M177" s="146"/>
      <c r="N177" s="146"/>
      <c r="O177" s="146"/>
      <c r="P177" s="146"/>
      <c r="Q177" s="146"/>
      <c r="R177" s="146"/>
      <c r="S177" s="146">
        <v>108</v>
      </c>
      <c r="T177" s="230">
        <v>9</v>
      </c>
      <c r="U177" s="230">
        <v>3</v>
      </c>
      <c r="V177" s="230" t="s">
        <v>84</v>
      </c>
      <c r="W177" s="146" t="s">
        <v>109</v>
      </c>
      <c r="X177" s="146" t="s">
        <v>100</v>
      </c>
      <c r="Y177" s="238"/>
    </row>
    <row r="178" spans="1:25" ht="24.75" customHeight="1">
      <c r="A178" s="262"/>
      <c r="B178" s="264"/>
      <c r="C178" s="206"/>
      <c r="D178" s="146" t="s">
        <v>184</v>
      </c>
      <c r="E178" s="146">
        <v>8</v>
      </c>
      <c r="F178" s="146">
        <v>16</v>
      </c>
      <c r="G178" s="146">
        <v>4</v>
      </c>
      <c r="H178" s="146">
        <v>8</v>
      </c>
      <c r="I178" s="146" t="s">
        <v>73</v>
      </c>
      <c r="J178" s="146" t="s">
        <v>68</v>
      </c>
      <c r="K178" s="146">
        <v>4</v>
      </c>
      <c r="L178" s="146" t="s">
        <v>70</v>
      </c>
      <c r="M178" s="146" t="s">
        <v>70</v>
      </c>
      <c r="N178" s="146"/>
      <c r="O178" s="146"/>
      <c r="P178" s="146"/>
      <c r="Q178" s="146"/>
      <c r="R178" s="146"/>
      <c r="S178" s="146"/>
      <c r="T178" s="230"/>
      <c r="U178" s="230"/>
      <c r="V178" s="230"/>
      <c r="W178" s="146" t="s">
        <v>109</v>
      </c>
      <c r="X178" s="146" t="s">
        <v>100</v>
      </c>
      <c r="Y178" s="238"/>
    </row>
    <row r="179" ht="9.75" customHeight="1"/>
    <row r="180" spans="1:24" ht="77.25" customHeight="1">
      <c r="A180" s="52" t="s">
        <v>198</v>
      </c>
      <c r="B180" s="52"/>
      <c r="C180" s="52"/>
      <c r="D180" s="52"/>
      <c r="E180" s="52"/>
      <c r="F180" s="52"/>
      <c r="G180" s="52"/>
      <c r="H180" s="52"/>
      <c r="I180" s="52"/>
      <c r="J180" s="52"/>
      <c r="K180" s="52"/>
      <c r="L180" s="52"/>
      <c r="M180" s="52"/>
      <c r="N180" s="52"/>
      <c r="O180" s="52"/>
      <c r="P180" s="52"/>
      <c r="Q180" s="52"/>
      <c r="R180" s="52"/>
      <c r="S180" s="52"/>
      <c r="T180" s="52"/>
      <c r="U180" s="52"/>
      <c r="V180" s="52"/>
      <c r="W180" s="52"/>
      <c r="X180" s="52"/>
    </row>
    <row r="181" spans="1:22" ht="15" customHeight="1">
      <c r="A181" s="207"/>
      <c r="B181" s="207"/>
      <c r="C181" s="207"/>
      <c r="D181" s="207"/>
      <c r="E181" s="207"/>
      <c r="F181" s="207"/>
      <c r="G181" s="207"/>
      <c r="H181" s="207"/>
      <c r="I181" s="207"/>
      <c r="J181" s="207"/>
      <c r="K181" s="207"/>
      <c r="L181" s="207"/>
      <c r="M181" s="207"/>
      <c r="N181" s="207"/>
      <c r="O181" s="207"/>
      <c r="P181" s="19"/>
      <c r="Q181" s="4"/>
      <c r="R181" s="4"/>
      <c r="S181" s="4"/>
      <c r="T181" s="4"/>
      <c r="U181" s="4"/>
      <c r="V181" s="4"/>
    </row>
    <row r="182" spans="1:22" ht="18" customHeight="1">
      <c r="A182" s="109" t="s">
        <v>43</v>
      </c>
      <c r="B182" s="109"/>
      <c r="C182" s="109"/>
      <c r="D182" s="109"/>
      <c r="E182" s="109"/>
      <c r="F182" s="109"/>
      <c r="G182" s="109"/>
      <c r="H182" s="109"/>
      <c r="I182" s="109"/>
      <c r="J182" s="109"/>
      <c r="K182" s="109"/>
      <c r="L182" s="109"/>
      <c r="M182" s="109"/>
      <c r="N182" s="272" t="s">
        <v>199</v>
      </c>
      <c r="O182" s="272"/>
      <c r="P182" s="272"/>
      <c r="Q182" s="272"/>
      <c r="R182" s="272"/>
      <c r="S182" s="272"/>
      <c r="T182" s="272"/>
      <c r="U182" s="272"/>
      <c r="V182" s="272"/>
    </row>
  </sheetData>
  <sheetProtection/>
  <mergeCells count="74">
    <mergeCell ref="A1:X1"/>
    <mergeCell ref="E2:N2"/>
    <mergeCell ref="O2:R2"/>
    <mergeCell ref="S2:V2"/>
    <mergeCell ref="A180:X180"/>
    <mergeCell ref="A182:K182"/>
    <mergeCell ref="N182:V182"/>
    <mergeCell ref="A2:A3"/>
    <mergeCell ref="A4:A56"/>
    <mergeCell ref="A57:A107"/>
    <mergeCell ref="A108:A150"/>
    <mergeCell ref="A151:A178"/>
    <mergeCell ref="B2:B3"/>
    <mergeCell ref="B4:B12"/>
    <mergeCell ref="B13:B15"/>
    <mergeCell ref="B16:B24"/>
    <mergeCell ref="B25:B32"/>
    <mergeCell ref="B33:B45"/>
    <mergeCell ref="B46:B56"/>
    <mergeCell ref="B57:B65"/>
    <mergeCell ref="B66:B75"/>
    <mergeCell ref="B76:B87"/>
    <mergeCell ref="B88:B98"/>
    <mergeCell ref="B99:B100"/>
    <mergeCell ref="B101:B107"/>
    <mergeCell ref="B108:B116"/>
    <mergeCell ref="B117:B125"/>
    <mergeCell ref="B126:B134"/>
    <mergeCell ref="B135:B143"/>
    <mergeCell ref="B144:B148"/>
    <mergeCell ref="B149:B150"/>
    <mergeCell ref="B151:B156"/>
    <mergeCell ref="B157:B163"/>
    <mergeCell ref="B164:B166"/>
    <mergeCell ref="B167:B178"/>
    <mergeCell ref="C2:C3"/>
    <mergeCell ref="C4:C8"/>
    <mergeCell ref="C13:C15"/>
    <mergeCell ref="C16:C20"/>
    <mergeCell ref="C21:C24"/>
    <mergeCell ref="C25:C28"/>
    <mergeCell ref="C29:C32"/>
    <mergeCell ref="C33:C37"/>
    <mergeCell ref="C38:C45"/>
    <mergeCell ref="C46:C49"/>
    <mergeCell ref="C50:C56"/>
    <mergeCell ref="C57:C62"/>
    <mergeCell ref="C63:C65"/>
    <mergeCell ref="C66:C71"/>
    <mergeCell ref="C72:C75"/>
    <mergeCell ref="C76:C81"/>
    <mergeCell ref="C82:C87"/>
    <mergeCell ref="C88:C92"/>
    <mergeCell ref="C93:C98"/>
    <mergeCell ref="C99:C100"/>
    <mergeCell ref="C101:C107"/>
    <mergeCell ref="C108:C113"/>
    <mergeCell ref="C114:C116"/>
    <mergeCell ref="C117:C121"/>
    <mergeCell ref="C122:C125"/>
    <mergeCell ref="C135:C139"/>
    <mergeCell ref="C140:C143"/>
    <mergeCell ref="C144:C148"/>
    <mergeCell ref="C149:C150"/>
    <mergeCell ref="C151:C154"/>
    <mergeCell ref="C155:C156"/>
    <mergeCell ref="C157:C160"/>
    <mergeCell ref="C161:C163"/>
    <mergeCell ref="C164:C166"/>
    <mergeCell ref="C167:C172"/>
    <mergeCell ref="C173:C178"/>
    <mergeCell ref="D2:D3"/>
    <mergeCell ref="W2:W3"/>
    <mergeCell ref="X2:X3"/>
  </mergeCells>
  <printOptions/>
  <pageMargins left="0.2" right="0" top="0.51" bottom="0.51"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182"/>
  <sheetViews>
    <sheetView workbookViewId="0" topLeftCell="A97">
      <selection activeCell="R108" sqref="R108:R116"/>
    </sheetView>
  </sheetViews>
  <sheetFormatPr defaultColWidth="9.00390625" defaultRowHeight="13.5"/>
  <cols>
    <col min="1" max="1" width="8.125" style="62" customWidth="1"/>
    <col min="2" max="2" width="8.875" style="4" customWidth="1"/>
    <col min="3" max="3" width="8.75390625" style="4" customWidth="1"/>
    <col min="4" max="4" width="17.25390625" style="62" customWidth="1"/>
    <col min="5" max="5" width="5.875" style="4" customWidth="1"/>
    <col min="6" max="6" width="6.50390625" style="4" customWidth="1"/>
    <col min="7" max="7" width="6.375" style="4" customWidth="1"/>
    <col min="8" max="8" width="6.125" style="4" customWidth="1"/>
    <col min="9" max="9" width="7.25390625" style="4" customWidth="1"/>
    <col min="10" max="10" width="5.875" style="4" customWidth="1"/>
    <col min="11" max="11" width="6.00390625" style="19" customWidth="1"/>
    <col min="12" max="12" width="7.00390625" style="19" customWidth="1"/>
    <col min="13" max="13" width="6.75390625" style="19" customWidth="1"/>
    <col min="14" max="14" width="5.25390625" style="4" customWidth="1"/>
    <col min="15" max="15" width="6.125" style="4" customWidth="1"/>
    <col min="16" max="17" width="6.25390625" style="4" customWidth="1"/>
    <col min="18" max="18" width="7.125" style="4" customWidth="1"/>
  </cols>
  <sheetData>
    <row r="1" spans="1:18" ht="24.75" customHeight="1">
      <c r="A1" s="26" t="s">
        <v>200</v>
      </c>
      <c r="B1" s="26"/>
      <c r="C1" s="26"/>
      <c r="D1" s="26"/>
      <c r="E1" s="26"/>
      <c r="F1" s="26"/>
      <c r="G1" s="26"/>
      <c r="H1" s="26"/>
      <c r="I1" s="26"/>
      <c r="J1" s="26"/>
      <c r="K1" s="26"/>
      <c r="L1" s="26"/>
      <c r="M1" s="26"/>
      <c r="N1" s="26"/>
      <c r="O1" s="26"/>
      <c r="P1" s="26"/>
      <c r="Q1" s="26"/>
      <c r="R1" s="26"/>
    </row>
    <row r="2" spans="1:18" ht="19.5" customHeight="1">
      <c r="A2" s="27" t="s">
        <v>1</v>
      </c>
      <c r="B2" s="27" t="s">
        <v>2</v>
      </c>
      <c r="C2" s="27" t="s">
        <v>45</v>
      </c>
      <c r="D2" s="27" t="s">
        <v>46</v>
      </c>
      <c r="E2" s="143" t="s">
        <v>47</v>
      </c>
      <c r="F2" s="143"/>
      <c r="G2" s="143"/>
      <c r="H2" s="143"/>
      <c r="I2" s="143"/>
      <c r="J2" s="143"/>
      <c r="K2" s="143" t="s">
        <v>48</v>
      </c>
      <c r="L2" s="143"/>
      <c r="M2" s="143"/>
      <c r="N2" s="170" t="s">
        <v>201</v>
      </c>
      <c r="O2" s="171"/>
      <c r="P2" s="171"/>
      <c r="Q2" s="178"/>
      <c r="R2" s="27" t="s">
        <v>202</v>
      </c>
    </row>
    <row r="3" spans="1:18" s="76" customFormat="1" ht="43.5" customHeight="1">
      <c r="A3" s="33"/>
      <c r="B3" s="33"/>
      <c r="C3" s="33"/>
      <c r="D3" s="144"/>
      <c r="E3" s="32" t="s">
        <v>203</v>
      </c>
      <c r="F3" s="32" t="s">
        <v>204</v>
      </c>
      <c r="G3" s="7" t="s">
        <v>205</v>
      </c>
      <c r="H3" s="7" t="s">
        <v>206</v>
      </c>
      <c r="I3" s="7" t="s">
        <v>207</v>
      </c>
      <c r="J3" s="7" t="s">
        <v>208</v>
      </c>
      <c r="K3" s="7" t="s">
        <v>203</v>
      </c>
      <c r="L3" s="7" t="s">
        <v>207</v>
      </c>
      <c r="M3" s="7" t="s">
        <v>208</v>
      </c>
      <c r="N3" s="7" t="s">
        <v>203</v>
      </c>
      <c r="O3" s="7" t="s">
        <v>209</v>
      </c>
      <c r="P3" s="7" t="s">
        <v>210</v>
      </c>
      <c r="Q3" s="7" t="s">
        <v>208</v>
      </c>
      <c r="R3" s="33"/>
    </row>
    <row r="4" spans="1:18" ht="24.75" customHeight="1">
      <c r="A4" s="145" t="s">
        <v>28</v>
      </c>
      <c r="B4" s="145" t="s">
        <v>29</v>
      </c>
      <c r="C4" s="145" t="s">
        <v>65</v>
      </c>
      <c r="D4" s="146" t="s">
        <v>66</v>
      </c>
      <c r="E4" s="47">
        <v>30</v>
      </c>
      <c r="F4" s="47">
        <v>1.2</v>
      </c>
      <c r="G4" s="47">
        <v>1.1</v>
      </c>
      <c r="H4" s="47">
        <v>1.5</v>
      </c>
      <c r="I4" s="47"/>
      <c r="J4" s="47">
        <f aca="true" t="shared" si="0" ref="J4:J19">E4*F4*G4*H4</f>
        <v>59.400000000000006</v>
      </c>
      <c r="K4" s="106">
        <v>50</v>
      </c>
      <c r="L4" s="106"/>
      <c r="M4" s="106">
        <f aca="true" t="shared" si="1" ref="M4:M53">K4*0.7</f>
        <v>35</v>
      </c>
      <c r="N4" s="153"/>
      <c r="O4" s="153"/>
      <c r="P4" s="153"/>
      <c r="Q4" s="153">
        <f aca="true" t="shared" si="2" ref="Q4:Q9">N4*O4*P4</f>
        <v>0</v>
      </c>
      <c r="R4" s="106">
        <f aca="true" t="shared" si="3" ref="R4:R56">J4+M4+Q4</f>
        <v>94.4</v>
      </c>
    </row>
    <row r="5" spans="1:18" ht="24.75" customHeight="1">
      <c r="A5" s="147"/>
      <c r="B5" s="147"/>
      <c r="C5" s="147"/>
      <c r="D5" s="146" t="s">
        <v>66</v>
      </c>
      <c r="E5" s="47">
        <v>6</v>
      </c>
      <c r="F5" s="47">
        <v>1</v>
      </c>
      <c r="G5" s="47">
        <v>1.2</v>
      </c>
      <c r="H5" s="47">
        <v>1.5</v>
      </c>
      <c r="I5" s="47"/>
      <c r="J5" s="47">
        <f t="shared" si="0"/>
        <v>10.799999999999999</v>
      </c>
      <c r="K5" s="106"/>
      <c r="L5" s="106"/>
      <c r="M5" s="106">
        <f t="shared" si="1"/>
        <v>0</v>
      </c>
      <c r="N5" s="153"/>
      <c r="O5" s="153"/>
      <c r="P5" s="153"/>
      <c r="Q5" s="153">
        <f t="shared" si="2"/>
        <v>0</v>
      </c>
      <c r="R5" s="106">
        <f t="shared" si="3"/>
        <v>10.799999999999999</v>
      </c>
    </row>
    <row r="6" spans="1:18" ht="24.75" customHeight="1">
      <c r="A6" s="147"/>
      <c r="B6" s="147"/>
      <c r="C6" s="147"/>
      <c r="D6" s="146" t="s">
        <v>74</v>
      </c>
      <c r="E6" s="47">
        <v>16</v>
      </c>
      <c r="F6" s="47">
        <v>1</v>
      </c>
      <c r="G6" s="47">
        <v>1.2</v>
      </c>
      <c r="H6" s="47">
        <v>1.5</v>
      </c>
      <c r="I6" s="47"/>
      <c r="J6" s="47">
        <f t="shared" si="0"/>
        <v>28.799999999999997</v>
      </c>
      <c r="K6" s="106">
        <v>25</v>
      </c>
      <c r="L6" s="106"/>
      <c r="M6" s="106">
        <f t="shared" si="1"/>
        <v>17.5</v>
      </c>
      <c r="N6" s="153"/>
      <c r="O6" s="153"/>
      <c r="P6" s="153"/>
      <c r="Q6" s="153">
        <f t="shared" si="2"/>
        <v>0</v>
      </c>
      <c r="R6" s="106">
        <f t="shared" si="3"/>
        <v>46.3</v>
      </c>
    </row>
    <row r="7" spans="1:18" ht="24.75" customHeight="1">
      <c r="A7" s="147"/>
      <c r="B7" s="147"/>
      <c r="C7" s="147"/>
      <c r="D7" s="146" t="s">
        <v>78</v>
      </c>
      <c r="E7" s="47">
        <v>16</v>
      </c>
      <c r="F7" s="47">
        <v>1</v>
      </c>
      <c r="G7" s="47">
        <v>1.2</v>
      </c>
      <c r="H7" s="47">
        <v>1.5</v>
      </c>
      <c r="I7" s="47"/>
      <c r="J7" s="47">
        <f t="shared" si="0"/>
        <v>28.799999999999997</v>
      </c>
      <c r="K7" s="106">
        <v>24</v>
      </c>
      <c r="L7" s="106"/>
      <c r="M7" s="106">
        <f t="shared" si="1"/>
        <v>16.799999999999997</v>
      </c>
      <c r="N7" s="153"/>
      <c r="O7" s="153"/>
      <c r="P7" s="153"/>
      <c r="Q7" s="153">
        <f t="shared" si="2"/>
        <v>0</v>
      </c>
      <c r="R7" s="106">
        <f t="shared" si="3"/>
        <v>45.599999999999994</v>
      </c>
    </row>
    <row r="8" spans="1:18" ht="24.75" customHeight="1">
      <c r="A8" s="147"/>
      <c r="B8" s="147"/>
      <c r="C8" s="147"/>
      <c r="D8" s="146" t="s">
        <v>81</v>
      </c>
      <c r="E8" s="47">
        <v>15</v>
      </c>
      <c r="F8" s="47">
        <v>1</v>
      </c>
      <c r="G8" s="47">
        <v>1.2</v>
      </c>
      <c r="H8" s="47">
        <v>1.5</v>
      </c>
      <c r="I8" s="47"/>
      <c r="J8" s="47">
        <f t="shared" si="0"/>
        <v>27</v>
      </c>
      <c r="K8" s="106">
        <v>36</v>
      </c>
      <c r="L8" s="106"/>
      <c r="M8" s="106">
        <f t="shared" si="1"/>
        <v>25.2</v>
      </c>
      <c r="N8" s="153"/>
      <c r="O8" s="153"/>
      <c r="P8" s="153"/>
      <c r="Q8" s="153">
        <f t="shared" si="2"/>
        <v>0</v>
      </c>
      <c r="R8" s="106">
        <f t="shared" si="3"/>
        <v>52.2</v>
      </c>
    </row>
    <row r="9" spans="1:18" ht="24.75" customHeight="1">
      <c r="A9" s="147"/>
      <c r="B9" s="147"/>
      <c r="C9" s="145" t="s">
        <v>83</v>
      </c>
      <c r="D9" s="106" t="s">
        <v>74</v>
      </c>
      <c r="E9" s="47">
        <v>27</v>
      </c>
      <c r="F9" s="47">
        <v>1</v>
      </c>
      <c r="G9" s="47">
        <v>1.2</v>
      </c>
      <c r="H9" s="47">
        <v>1.3</v>
      </c>
      <c r="I9" s="47"/>
      <c r="J9" s="47">
        <f t="shared" si="0"/>
        <v>42.12</v>
      </c>
      <c r="K9" s="106">
        <v>25</v>
      </c>
      <c r="L9" s="106"/>
      <c r="M9" s="106">
        <f t="shared" si="1"/>
        <v>17.5</v>
      </c>
      <c r="N9" s="106">
        <v>25</v>
      </c>
      <c r="O9" s="153">
        <v>0.3</v>
      </c>
      <c r="P9" s="153">
        <v>1.5</v>
      </c>
      <c r="Q9" s="153">
        <f t="shared" si="2"/>
        <v>11.25</v>
      </c>
      <c r="R9" s="106">
        <f t="shared" si="3"/>
        <v>70.87</v>
      </c>
    </row>
    <row r="10" spans="1:18" ht="24.75" customHeight="1">
      <c r="A10" s="147"/>
      <c r="B10" s="147"/>
      <c r="C10" s="147"/>
      <c r="D10" s="106" t="s">
        <v>86</v>
      </c>
      <c r="E10" s="47">
        <v>12</v>
      </c>
      <c r="F10" s="47">
        <v>1</v>
      </c>
      <c r="G10" s="47">
        <v>1.2</v>
      </c>
      <c r="H10" s="47">
        <v>1.3</v>
      </c>
      <c r="I10" s="47"/>
      <c r="J10" s="47">
        <f t="shared" si="0"/>
        <v>18.72</v>
      </c>
      <c r="K10" s="106"/>
      <c r="L10" s="106"/>
      <c r="M10" s="106">
        <f t="shared" si="1"/>
        <v>0</v>
      </c>
      <c r="N10" s="153"/>
      <c r="O10" s="153"/>
      <c r="P10" s="153"/>
      <c r="Q10" s="153"/>
      <c r="R10" s="106">
        <f t="shared" si="3"/>
        <v>18.72</v>
      </c>
    </row>
    <row r="11" spans="1:18" ht="24.75" customHeight="1">
      <c r="A11" s="147"/>
      <c r="B11" s="147"/>
      <c r="C11" s="147"/>
      <c r="D11" s="145" t="s">
        <v>90</v>
      </c>
      <c r="E11" s="47"/>
      <c r="F11" s="47"/>
      <c r="G11" s="47"/>
      <c r="H11" s="47"/>
      <c r="I11" s="47"/>
      <c r="J11" s="47">
        <f t="shared" si="0"/>
        <v>0</v>
      </c>
      <c r="K11" s="106">
        <v>18</v>
      </c>
      <c r="L11" s="106"/>
      <c r="M11" s="106">
        <f t="shared" si="1"/>
        <v>12.6</v>
      </c>
      <c r="N11" s="153"/>
      <c r="O11" s="153"/>
      <c r="P11" s="153"/>
      <c r="Q11" s="153">
        <f aca="true" t="shared" si="4" ref="Q11:Q15">N11*O11*P11</f>
        <v>0</v>
      </c>
      <c r="R11" s="106">
        <f t="shared" si="3"/>
        <v>12.6</v>
      </c>
    </row>
    <row r="12" spans="1:18" ht="24.75" customHeight="1">
      <c r="A12" s="147"/>
      <c r="B12" s="147"/>
      <c r="C12" s="147"/>
      <c r="D12" s="106" t="s">
        <v>211</v>
      </c>
      <c r="E12" s="47"/>
      <c r="F12" s="47"/>
      <c r="G12" s="47"/>
      <c r="H12" s="47"/>
      <c r="I12" s="47"/>
      <c r="J12" s="47">
        <f t="shared" si="0"/>
        <v>0</v>
      </c>
      <c r="K12" s="106">
        <v>24</v>
      </c>
      <c r="L12" s="106"/>
      <c r="M12" s="106">
        <f t="shared" si="1"/>
        <v>16.799999999999997</v>
      </c>
      <c r="N12" s="153"/>
      <c r="O12" s="153"/>
      <c r="P12" s="153"/>
      <c r="Q12" s="153">
        <f t="shared" si="4"/>
        <v>0</v>
      </c>
      <c r="R12" s="106">
        <f t="shared" si="3"/>
        <v>16.799999999999997</v>
      </c>
    </row>
    <row r="13" spans="1:18" ht="24.75" customHeight="1">
      <c r="A13" s="147"/>
      <c r="B13" s="145" t="s">
        <v>30</v>
      </c>
      <c r="C13" s="148" t="s">
        <v>65</v>
      </c>
      <c r="D13" s="149" t="s">
        <v>91</v>
      </c>
      <c r="E13" s="47">
        <v>12</v>
      </c>
      <c r="F13" s="47">
        <v>1</v>
      </c>
      <c r="G13" s="47">
        <v>1.2</v>
      </c>
      <c r="H13" s="47">
        <v>1.1</v>
      </c>
      <c r="I13" s="47"/>
      <c r="J13" s="47">
        <f t="shared" si="0"/>
        <v>15.84</v>
      </c>
      <c r="K13" s="106">
        <v>48</v>
      </c>
      <c r="L13" s="106"/>
      <c r="M13" s="106">
        <f t="shared" si="1"/>
        <v>33.599999999999994</v>
      </c>
      <c r="N13" s="153"/>
      <c r="O13" s="153"/>
      <c r="P13" s="153"/>
      <c r="Q13" s="153">
        <f t="shared" si="4"/>
        <v>0</v>
      </c>
      <c r="R13" s="106">
        <f t="shared" si="3"/>
        <v>49.44</v>
      </c>
    </row>
    <row r="14" spans="1:18" ht="24.75" customHeight="1">
      <c r="A14" s="147"/>
      <c r="B14" s="145"/>
      <c r="C14" s="148"/>
      <c r="D14" s="149" t="s">
        <v>74</v>
      </c>
      <c r="E14" s="47">
        <v>20</v>
      </c>
      <c r="F14" s="47">
        <v>1</v>
      </c>
      <c r="G14" s="47">
        <v>1.2</v>
      </c>
      <c r="H14" s="47">
        <v>1.1</v>
      </c>
      <c r="I14" s="47"/>
      <c r="J14" s="47">
        <f t="shared" si="0"/>
        <v>26.400000000000002</v>
      </c>
      <c r="K14" s="106">
        <v>25</v>
      </c>
      <c r="L14" s="106"/>
      <c r="M14" s="106">
        <f t="shared" si="1"/>
        <v>17.5</v>
      </c>
      <c r="N14" s="153"/>
      <c r="O14" s="153"/>
      <c r="P14" s="153"/>
      <c r="Q14" s="153">
        <f t="shared" si="4"/>
        <v>0</v>
      </c>
      <c r="R14" s="106">
        <f t="shared" si="3"/>
        <v>43.900000000000006</v>
      </c>
    </row>
    <row r="15" spans="1:18" ht="24.75" customHeight="1">
      <c r="A15" s="147"/>
      <c r="B15" s="145"/>
      <c r="C15" s="148"/>
      <c r="D15" s="149" t="s">
        <v>66</v>
      </c>
      <c r="E15" s="47"/>
      <c r="F15" s="47"/>
      <c r="G15" s="47"/>
      <c r="H15" s="47"/>
      <c r="I15" s="47"/>
      <c r="J15" s="47">
        <f t="shared" si="0"/>
        <v>0</v>
      </c>
      <c r="K15" s="106">
        <v>45</v>
      </c>
      <c r="L15" s="106"/>
      <c r="M15" s="106">
        <f t="shared" si="1"/>
        <v>31.499999999999996</v>
      </c>
      <c r="N15" s="153"/>
      <c r="O15" s="153"/>
      <c r="P15" s="153"/>
      <c r="Q15" s="153">
        <f t="shared" si="4"/>
        <v>0</v>
      </c>
      <c r="R15" s="106">
        <f t="shared" si="3"/>
        <v>31.499999999999996</v>
      </c>
    </row>
    <row r="16" spans="1:18" ht="24.75" customHeight="1">
      <c r="A16" s="147"/>
      <c r="B16" s="150" t="s">
        <v>31</v>
      </c>
      <c r="C16" s="150" t="s">
        <v>65</v>
      </c>
      <c r="D16" s="151" t="s">
        <v>94</v>
      </c>
      <c r="E16" s="151">
        <v>8</v>
      </c>
      <c r="F16" s="47">
        <v>1</v>
      </c>
      <c r="G16" s="47">
        <v>1.2</v>
      </c>
      <c r="H16" s="47">
        <v>1.3</v>
      </c>
      <c r="I16" s="47"/>
      <c r="J16" s="47">
        <f t="shared" si="0"/>
        <v>12.48</v>
      </c>
      <c r="K16" s="106"/>
      <c r="L16" s="106"/>
      <c r="M16" s="106">
        <f t="shared" si="1"/>
        <v>0</v>
      </c>
      <c r="N16" s="153"/>
      <c r="O16" s="153"/>
      <c r="P16" s="153"/>
      <c r="Q16" s="153"/>
      <c r="R16" s="106">
        <f t="shared" si="3"/>
        <v>12.48</v>
      </c>
    </row>
    <row r="17" spans="1:18" ht="24.75" customHeight="1">
      <c r="A17" s="147"/>
      <c r="B17" s="150"/>
      <c r="C17" s="150"/>
      <c r="D17" s="146" t="s">
        <v>91</v>
      </c>
      <c r="E17" s="146">
        <v>12</v>
      </c>
      <c r="F17" s="47">
        <v>1</v>
      </c>
      <c r="G17" s="47">
        <v>1.2</v>
      </c>
      <c r="H17" s="47">
        <v>1.3</v>
      </c>
      <c r="I17" s="47"/>
      <c r="J17" s="47">
        <f t="shared" si="0"/>
        <v>18.72</v>
      </c>
      <c r="K17" s="151">
        <v>48</v>
      </c>
      <c r="L17" s="106"/>
      <c r="M17" s="106">
        <f t="shared" si="1"/>
        <v>33.599999999999994</v>
      </c>
      <c r="N17" s="153"/>
      <c r="O17" s="153"/>
      <c r="P17" s="153"/>
      <c r="Q17" s="153"/>
      <c r="R17" s="106">
        <f t="shared" si="3"/>
        <v>52.31999999999999</v>
      </c>
    </row>
    <row r="18" spans="1:18" ht="24.75" customHeight="1">
      <c r="A18" s="147"/>
      <c r="B18" s="150"/>
      <c r="C18" s="150"/>
      <c r="D18" s="146" t="s">
        <v>212</v>
      </c>
      <c r="E18" s="152"/>
      <c r="F18" s="47"/>
      <c r="G18" s="47"/>
      <c r="H18" s="47"/>
      <c r="I18" s="47"/>
      <c r="J18" s="47">
        <f t="shared" si="0"/>
        <v>0</v>
      </c>
      <c r="K18" s="106">
        <v>50</v>
      </c>
      <c r="L18" s="106"/>
      <c r="M18" s="106">
        <f t="shared" si="1"/>
        <v>35</v>
      </c>
      <c r="N18" s="153"/>
      <c r="O18" s="153"/>
      <c r="P18" s="153"/>
      <c r="Q18" s="153"/>
      <c r="R18" s="106">
        <f t="shared" si="3"/>
        <v>35</v>
      </c>
    </row>
    <row r="19" spans="1:18" ht="24.75" customHeight="1">
      <c r="A19" s="147"/>
      <c r="B19" s="150"/>
      <c r="C19" s="150"/>
      <c r="D19" s="146" t="s">
        <v>97</v>
      </c>
      <c r="E19" s="106">
        <v>16</v>
      </c>
      <c r="F19" s="153">
        <v>1</v>
      </c>
      <c r="G19" s="47">
        <v>1.2</v>
      </c>
      <c r="H19" s="47">
        <v>1.3</v>
      </c>
      <c r="I19" s="47"/>
      <c r="J19" s="47">
        <f t="shared" si="0"/>
        <v>24.96</v>
      </c>
      <c r="K19" s="172"/>
      <c r="L19" s="106"/>
      <c r="M19" s="106">
        <f t="shared" si="1"/>
        <v>0</v>
      </c>
      <c r="N19" s="153"/>
      <c r="O19" s="153"/>
      <c r="P19" s="153"/>
      <c r="Q19" s="153"/>
      <c r="R19" s="106">
        <f t="shared" si="3"/>
        <v>24.96</v>
      </c>
    </row>
    <row r="20" spans="1:18" ht="24.75" customHeight="1">
      <c r="A20" s="147"/>
      <c r="B20" s="150"/>
      <c r="C20" s="150"/>
      <c r="D20" s="151" t="s">
        <v>101</v>
      </c>
      <c r="E20" s="106"/>
      <c r="F20" s="153"/>
      <c r="G20" s="47"/>
      <c r="H20" s="47"/>
      <c r="I20" s="47"/>
      <c r="J20" s="47"/>
      <c r="K20" s="106">
        <v>50</v>
      </c>
      <c r="L20" s="106"/>
      <c r="M20" s="106">
        <f t="shared" si="1"/>
        <v>35</v>
      </c>
      <c r="N20" s="153"/>
      <c r="O20" s="153"/>
      <c r="P20" s="153"/>
      <c r="Q20" s="153"/>
      <c r="R20" s="106">
        <f t="shared" si="3"/>
        <v>35</v>
      </c>
    </row>
    <row r="21" spans="1:18" ht="24.75" customHeight="1">
      <c r="A21" s="147"/>
      <c r="B21" s="150"/>
      <c r="C21" s="154" t="s">
        <v>83</v>
      </c>
      <c r="D21" s="146" t="s">
        <v>102</v>
      </c>
      <c r="E21" s="146">
        <v>22</v>
      </c>
      <c r="F21" s="47">
        <v>1.1</v>
      </c>
      <c r="G21" s="47">
        <v>1.2</v>
      </c>
      <c r="H21" s="47">
        <v>1.3</v>
      </c>
      <c r="I21" s="47"/>
      <c r="J21" s="47">
        <f aca="true" t="shared" si="5" ref="J21:J50">E21*F21*G21*H21</f>
        <v>37.752</v>
      </c>
      <c r="K21" s="151">
        <v>36</v>
      </c>
      <c r="L21" s="106"/>
      <c r="M21" s="106">
        <f t="shared" si="1"/>
        <v>25.2</v>
      </c>
      <c r="N21" s="153"/>
      <c r="O21" s="153"/>
      <c r="P21" s="153"/>
      <c r="Q21" s="153"/>
      <c r="R21" s="106">
        <f t="shared" si="3"/>
        <v>62.952</v>
      </c>
    </row>
    <row r="22" spans="1:18" ht="24.75" customHeight="1">
      <c r="A22" s="147"/>
      <c r="B22" s="150"/>
      <c r="C22" s="154"/>
      <c r="D22" s="146" t="s">
        <v>103</v>
      </c>
      <c r="E22" s="146">
        <v>14</v>
      </c>
      <c r="F22" s="47">
        <v>1</v>
      </c>
      <c r="G22" s="47">
        <v>1.2</v>
      </c>
      <c r="H22" s="47">
        <v>1.3</v>
      </c>
      <c r="I22" s="47"/>
      <c r="J22" s="47">
        <f t="shared" si="5"/>
        <v>21.840000000000003</v>
      </c>
      <c r="K22" s="106"/>
      <c r="L22" s="106"/>
      <c r="M22" s="106">
        <f t="shared" si="1"/>
        <v>0</v>
      </c>
      <c r="N22" s="153"/>
      <c r="O22" s="153"/>
      <c r="P22" s="153"/>
      <c r="Q22" s="153"/>
      <c r="R22" s="106">
        <f t="shared" si="3"/>
        <v>21.840000000000003</v>
      </c>
    </row>
    <row r="23" spans="1:18" ht="24.75" customHeight="1">
      <c r="A23" s="147"/>
      <c r="B23" s="150"/>
      <c r="C23" s="154"/>
      <c r="D23" s="146" t="s">
        <v>105</v>
      </c>
      <c r="E23" s="47"/>
      <c r="F23" s="47"/>
      <c r="G23" s="47"/>
      <c r="H23" s="47"/>
      <c r="I23" s="47"/>
      <c r="J23" s="47">
        <f t="shared" si="5"/>
        <v>0</v>
      </c>
      <c r="K23" s="151">
        <v>36</v>
      </c>
      <c r="L23" s="106"/>
      <c r="M23" s="106">
        <f t="shared" si="1"/>
        <v>25.2</v>
      </c>
      <c r="N23" s="153"/>
      <c r="O23" s="153"/>
      <c r="P23" s="153"/>
      <c r="Q23" s="179"/>
      <c r="R23" s="106">
        <f t="shared" si="3"/>
        <v>25.2</v>
      </c>
    </row>
    <row r="24" spans="1:18" ht="24.75" customHeight="1">
      <c r="A24" s="147"/>
      <c r="B24" s="150"/>
      <c r="C24" s="154"/>
      <c r="D24" s="146" t="s">
        <v>107</v>
      </c>
      <c r="E24" s="47"/>
      <c r="F24" s="47"/>
      <c r="G24" s="47"/>
      <c r="H24" s="47"/>
      <c r="I24" s="47"/>
      <c r="J24" s="47">
        <f t="shared" si="5"/>
        <v>0</v>
      </c>
      <c r="K24" s="151">
        <v>36</v>
      </c>
      <c r="L24" s="106"/>
      <c r="M24" s="106">
        <f t="shared" si="1"/>
        <v>25.2</v>
      </c>
      <c r="N24" s="153"/>
      <c r="O24" s="153"/>
      <c r="P24" s="153"/>
      <c r="Q24" s="153"/>
      <c r="R24" s="106">
        <f t="shared" si="3"/>
        <v>25.2</v>
      </c>
    </row>
    <row r="25" spans="1:18" ht="24.75" customHeight="1">
      <c r="A25" s="147"/>
      <c r="B25" s="155" t="s">
        <v>34</v>
      </c>
      <c r="C25" s="155" t="s">
        <v>65</v>
      </c>
      <c r="D25" s="156" t="s">
        <v>78</v>
      </c>
      <c r="E25" s="157">
        <v>16</v>
      </c>
      <c r="F25" s="157">
        <v>1</v>
      </c>
      <c r="G25" s="157">
        <v>1.2</v>
      </c>
      <c r="H25" s="157">
        <v>1.3</v>
      </c>
      <c r="I25" s="157"/>
      <c r="J25" s="47">
        <f t="shared" si="5"/>
        <v>24.96</v>
      </c>
      <c r="K25" s="159">
        <v>24</v>
      </c>
      <c r="L25" s="159"/>
      <c r="M25" s="106">
        <f t="shared" si="1"/>
        <v>16.799999999999997</v>
      </c>
      <c r="N25" s="173"/>
      <c r="O25" s="173"/>
      <c r="P25" s="173"/>
      <c r="Q25" s="173">
        <v>0</v>
      </c>
      <c r="R25" s="106">
        <f t="shared" si="3"/>
        <v>41.76</v>
      </c>
    </row>
    <row r="26" spans="1:18" ht="24.75" customHeight="1">
      <c r="A26" s="147"/>
      <c r="B26" s="158"/>
      <c r="C26" s="158"/>
      <c r="D26" s="156" t="s">
        <v>74</v>
      </c>
      <c r="E26" s="157">
        <v>18</v>
      </c>
      <c r="F26" s="157">
        <v>1</v>
      </c>
      <c r="G26" s="157">
        <v>1.2</v>
      </c>
      <c r="H26" s="157">
        <v>1.3</v>
      </c>
      <c r="I26" s="157"/>
      <c r="J26" s="47">
        <f t="shared" si="5"/>
        <v>28.08</v>
      </c>
      <c r="K26" s="159">
        <v>50</v>
      </c>
      <c r="L26" s="159"/>
      <c r="M26" s="106">
        <f t="shared" si="1"/>
        <v>35</v>
      </c>
      <c r="N26" s="173">
        <v>100</v>
      </c>
      <c r="O26" s="173">
        <v>0.3</v>
      </c>
      <c r="P26" s="173">
        <v>1.5</v>
      </c>
      <c r="Q26" s="173">
        <v>45</v>
      </c>
      <c r="R26" s="106">
        <f t="shared" si="3"/>
        <v>108.08</v>
      </c>
    </row>
    <row r="27" spans="1:18" ht="24.75" customHeight="1">
      <c r="A27" s="147"/>
      <c r="B27" s="158"/>
      <c r="C27" s="158"/>
      <c r="D27" s="156" t="s">
        <v>124</v>
      </c>
      <c r="E27" s="157">
        <v>14</v>
      </c>
      <c r="F27" s="157">
        <v>1</v>
      </c>
      <c r="G27" s="157">
        <v>1.2</v>
      </c>
      <c r="H27" s="157">
        <v>1.3</v>
      </c>
      <c r="I27" s="157"/>
      <c r="J27" s="47">
        <f t="shared" si="5"/>
        <v>21.840000000000003</v>
      </c>
      <c r="K27" s="159"/>
      <c r="L27" s="159"/>
      <c r="M27" s="106">
        <f t="shared" si="1"/>
        <v>0</v>
      </c>
      <c r="N27" s="173"/>
      <c r="O27" s="173"/>
      <c r="P27" s="173"/>
      <c r="Q27" s="173">
        <v>0</v>
      </c>
      <c r="R27" s="106">
        <f t="shared" si="3"/>
        <v>21.840000000000003</v>
      </c>
    </row>
    <row r="28" spans="1:18" ht="24.75" customHeight="1">
      <c r="A28" s="147"/>
      <c r="B28" s="158"/>
      <c r="C28" s="158"/>
      <c r="D28" s="156" t="s">
        <v>66</v>
      </c>
      <c r="E28" s="157"/>
      <c r="F28" s="157"/>
      <c r="G28" s="157"/>
      <c r="H28" s="157"/>
      <c r="I28" s="157"/>
      <c r="J28" s="47">
        <f t="shared" si="5"/>
        <v>0</v>
      </c>
      <c r="K28" s="159">
        <v>65</v>
      </c>
      <c r="L28" s="159"/>
      <c r="M28" s="106">
        <f t="shared" si="1"/>
        <v>45.5</v>
      </c>
      <c r="N28" s="173"/>
      <c r="O28" s="173"/>
      <c r="P28" s="173"/>
      <c r="Q28" s="173">
        <v>0</v>
      </c>
      <c r="R28" s="106">
        <f t="shared" si="3"/>
        <v>45.5</v>
      </c>
    </row>
    <row r="29" spans="1:18" ht="24.75" customHeight="1">
      <c r="A29" s="147"/>
      <c r="B29" s="158"/>
      <c r="C29" s="155" t="s">
        <v>83</v>
      </c>
      <c r="D29" s="159" t="s">
        <v>74</v>
      </c>
      <c r="E29" s="157">
        <v>27</v>
      </c>
      <c r="F29" s="157">
        <v>1</v>
      </c>
      <c r="G29" s="157">
        <v>1.2</v>
      </c>
      <c r="H29" s="157">
        <v>1.3</v>
      </c>
      <c r="I29" s="157"/>
      <c r="J29" s="47">
        <f t="shared" si="5"/>
        <v>42.12</v>
      </c>
      <c r="K29" s="159">
        <v>25</v>
      </c>
      <c r="L29" s="159"/>
      <c r="M29" s="106">
        <f t="shared" si="1"/>
        <v>17.5</v>
      </c>
      <c r="N29" s="173">
        <v>10</v>
      </c>
      <c r="O29" s="173">
        <v>0.3</v>
      </c>
      <c r="P29" s="173">
        <v>1.5</v>
      </c>
      <c r="Q29" s="173">
        <v>4.5</v>
      </c>
      <c r="R29" s="106">
        <f t="shared" si="3"/>
        <v>64.12</v>
      </c>
    </row>
    <row r="30" spans="1:18" ht="24.75" customHeight="1">
      <c r="A30" s="147"/>
      <c r="B30" s="158"/>
      <c r="C30" s="155"/>
      <c r="D30" s="159" t="s">
        <v>102</v>
      </c>
      <c r="E30" s="157">
        <v>14</v>
      </c>
      <c r="F30" s="157">
        <v>1.1</v>
      </c>
      <c r="G30" s="157">
        <v>1.2</v>
      </c>
      <c r="H30" s="157">
        <v>1.3</v>
      </c>
      <c r="I30" s="157"/>
      <c r="J30" s="47">
        <f t="shared" si="5"/>
        <v>24.024</v>
      </c>
      <c r="K30" s="159">
        <v>36</v>
      </c>
      <c r="L30" s="159"/>
      <c r="M30" s="106">
        <f t="shared" si="1"/>
        <v>25.2</v>
      </c>
      <c r="N30" s="173"/>
      <c r="O30" s="173"/>
      <c r="P30" s="173"/>
      <c r="Q30" s="173">
        <v>0</v>
      </c>
      <c r="R30" s="106">
        <f t="shared" si="3"/>
        <v>49.224000000000004</v>
      </c>
    </row>
    <row r="31" spans="1:18" ht="24.75" customHeight="1">
      <c r="A31" s="147"/>
      <c r="B31" s="158"/>
      <c r="C31" s="155"/>
      <c r="D31" s="159" t="s">
        <v>105</v>
      </c>
      <c r="E31" s="157"/>
      <c r="F31" s="157"/>
      <c r="G31" s="157"/>
      <c r="H31" s="157"/>
      <c r="I31" s="157"/>
      <c r="J31" s="47">
        <f t="shared" si="5"/>
        <v>0</v>
      </c>
      <c r="K31" s="159">
        <v>36</v>
      </c>
      <c r="L31" s="159"/>
      <c r="M31" s="106">
        <f t="shared" si="1"/>
        <v>25.2</v>
      </c>
      <c r="N31" s="173"/>
      <c r="O31" s="173"/>
      <c r="P31" s="173"/>
      <c r="Q31" s="173">
        <v>0</v>
      </c>
      <c r="R31" s="106">
        <f t="shared" si="3"/>
        <v>25.2</v>
      </c>
    </row>
    <row r="32" spans="1:18" ht="24.75" customHeight="1">
      <c r="A32" s="147"/>
      <c r="B32" s="158"/>
      <c r="C32" s="155"/>
      <c r="D32" s="160" t="s">
        <v>107</v>
      </c>
      <c r="E32" s="157"/>
      <c r="F32" s="157"/>
      <c r="G32" s="157"/>
      <c r="H32" s="157"/>
      <c r="I32" s="157"/>
      <c r="J32" s="47">
        <f t="shared" si="5"/>
        <v>0</v>
      </c>
      <c r="K32" s="159">
        <v>24</v>
      </c>
      <c r="L32" s="159"/>
      <c r="M32" s="106">
        <f t="shared" si="1"/>
        <v>16.799999999999997</v>
      </c>
      <c r="N32" s="173"/>
      <c r="O32" s="173"/>
      <c r="P32" s="173"/>
      <c r="Q32" s="173">
        <v>0</v>
      </c>
      <c r="R32" s="106">
        <f t="shared" si="3"/>
        <v>16.799999999999997</v>
      </c>
    </row>
    <row r="33" spans="1:18" ht="24.75" customHeight="1">
      <c r="A33" s="147"/>
      <c r="B33" s="155" t="s">
        <v>32</v>
      </c>
      <c r="C33" s="155" t="s">
        <v>65</v>
      </c>
      <c r="D33" s="161" t="s">
        <v>78</v>
      </c>
      <c r="E33" s="60">
        <v>16</v>
      </c>
      <c r="F33" s="60">
        <v>1</v>
      </c>
      <c r="G33" s="60">
        <v>1.2</v>
      </c>
      <c r="H33" s="60">
        <v>1.3</v>
      </c>
      <c r="I33" s="60"/>
      <c r="J33" s="47">
        <f t="shared" si="5"/>
        <v>24.96</v>
      </c>
      <c r="K33" s="174">
        <v>24</v>
      </c>
      <c r="L33" s="174"/>
      <c r="M33" s="106">
        <f t="shared" si="1"/>
        <v>16.799999999999997</v>
      </c>
      <c r="N33" s="166"/>
      <c r="O33" s="166"/>
      <c r="P33" s="166"/>
      <c r="Q33" s="166">
        <v>0</v>
      </c>
      <c r="R33" s="106">
        <f t="shared" si="3"/>
        <v>41.76</v>
      </c>
    </row>
    <row r="34" spans="1:18" ht="24.75" customHeight="1">
      <c r="A34" s="147"/>
      <c r="B34" s="158"/>
      <c r="C34" s="158"/>
      <c r="D34" s="161" t="s">
        <v>81</v>
      </c>
      <c r="E34" s="60">
        <v>18</v>
      </c>
      <c r="F34" s="60">
        <v>1</v>
      </c>
      <c r="G34" s="60">
        <v>1.2</v>
      </c>
      <c r="H34" s="60">
        <v>1.3</v>
      </c>
      <c r="I34" s="60"/>
      <c r="J34" s="47">
        <f t="shared" si="5"/>
        <v>28.08</v>
      </c>
      <c r="K34" s="174">
        <v>36</v>
      </c>
      <c r="L34" s="174"/>
      <c r="M34" s="106">
        <f t="shared" si="1"/>
        <v>25.2</v>
      </c>
      <c r="N34" s="166"/>
      <c r="O34" s="166"/>
      <c r="P34" s="166"/>
      <c r="Q34" s="166">
        <v>0</v>
      </c>
      <c r="R34" s="106">
        <f t="shared" si="3"/>
        <v>53.28</v>
      </c>
    </row>
    <row r="35" spans="1:18" ht="24.75" customHeight="1">
      <c r="A35" s="147"/>
      <c r="B35" s="158"/>
      <c r="C35" s="158"/>
      <c r="D35" s="161" t="s">
        <v>66</v>
      </c>
      <c r="E35" s="60"/>
      <c r="F35" s="60"/>
      <c r="G35" s="60"/>
      <c r="H35" s="60"/>
      <c r="I35" s="60"/>
      <c r="J35" s="47">
        <f t="shared" si="5"/>
        <v>0</v>
      </c>
      <c r="K35" s="174">
        <v>60</v>
      </c>
      <c r="L35" s="174"/>
      <c r="M35" s="106">
        <f t="shared" si="1"/>
        <v>42</v>
      </c>
      <c r="N35" s="166"/>
      <c r="O35" s="166"/>
      <c r="P35" s="166"/>
      <c r="Q35" s="166">
        <v>0</v>
      </c>
      <c r="R35" s="106">
        <f t="shared" si="3"/>
        <v>42</v>
      </c>
    </row>
    <row r="36" spans="1:18" ht="24.75" customHeight="1">
      <c r="A36" s="147"/>
      <c r="B36" s="158"/>
      <c r="C36" s="158"/>
      <c r="D36" s="162" t="s">
        <v>114</v>
      </c>
      <c r="E36" s="60"/>
      <c r="F36" s="60"/>
      <c r="G36" s="60"/>
      <c r="H36" s="60"/>
      <c r="I36" s="60"/>
      <c r="J36" s="47">
        <f t="shared" si="5"/>
        <v>0</v>
      </c>
      <c r="K36" s="174">
        <v>24</v>
      </c>
      <c r="L36" s="174"/>
      <c r="M36" s="106">
        <f t="shared" si="1"/>
        <v>16.799999999999997</v>
      </c>
      <c r="N36" s="166"/>
      <c r="O36" s="166"/>
      <c r="P36" s="166"/>
      <c r="Q36" s="166">
        <v>0</v>
      </c>
      <c r="R36" s="106">
        <f t="shared" si="3"/>
        <v>16.799999999999997</v>
      </c>
    </row>
    <row r="37" spans="1:18" ht="24.75" customHeight="1">
      <c r="A37" s="147"/>
      <c r="B37" s="158"/>
      <c r="C37" s="158"/>
      <c r="D37" s="162" t="s">
        <v>116</v>
      </c>
      <c r="E37" s="60"/>
      <c r="F37" s="60"/>
      <c r="G37" s="60"/>
      <c r="H37" s="60"/>
      <c r="I37" s="60"/>
      <c r="J37" s="47">
        <f t="shared" si="5"/>
        <v>0</v>
      </c>
      <c r="K37" s="174">
        <v>44</v>
      </c>
      <c r="L37" s="174"/>
      <c r="M37" s="106">
        <f t="shared" si="1"/>
        <v>30.799999999999997</v>
      </c>
      <c r="N37" s="166"/>
      <c r="O37" s="166"/>
      <c r="P37" s="166"/>
      <c r="Q37" s="166">
        <v>0</v>
      </c>
      <c r="R37" s="106">
        <f t="shared" si="3"/>
        <v>30.799999999999997</v>
      </c>
    </row>
    <row r="38" spans="1:18" ht="24.75" customHeight="1">
      <c r="A38" s="147"/>
      <c r="B38" s="158"/>
      <c r="C38" s="155" t="s">
        <v>83</v>
      </c>
      <c r="D38" s="163" t="s">
        <v>86</v>
      </c>
      <c r="E38" s="60">
        <v>14</v>
      </c>
      <c r="F38" s="60">
        <v>1</v>
      </c>
      <c r="G38" s="60">
        <v>1.2</v>
      </c>
      <c r="H38" s="60">
        <v>1.3</v>
      </c>
      <c r="I38" s="60"/>
      <c r="J38" s="47">
        <f t="shared" si="5"/>
        <v>21.840000000000003</v>
      </c>
      <c r="K38" s="174">
        <v>0</v>
      </c>
      <c r="L38" s="174"/>
      <c r="M38" s="106">
        <f t="shared" si="1"/>
        <v>0</v>
      </c>
      <c r="N38" s="166"/>
      <c r="O38" s="166"/>
      <c r="P38" s="166"/>
      <c r="Q38" s="166">
        <v>0</v>
      </c>
      <c r="R38" s="106">
        <f t="shared" si="3"/>
        <v>21.840000000000003</v>
      </c>
    </row>
    <row r="39" spans="1:18" ht="24.75" customHeight="1">
      <c r="A39" s="147"/>
      <c r="B39" s="158"/>
      <c r="C39" s="158"/>
      <c r="D39" s="163" t="s">
        <v>119</v>
      </c>
      <c r="E39" s="60">
        <v>18</v>
      </c>
      <c r="F39" s="60">
        <v>1</v>
      </c>
      <c r="G39" s="60">
        <v>1.2</v>
      </c>
      <c r="H39" s="60">
        <v>1.3</v>
      </c>
      <c r="I39" s="60"/>
      <c r="J39" s="47">
        <f t="shared" si="5"/>
        <v>28.08</v>
      </c>
      <c r="K39" s="174">
        <v>0</v>
      </c>
      <c r="L39" s="174"/>
      <c r="M39" s="106">
        <f t="shared" si="1"/>
        <v>0</v>
      </c>
      <c r="N39" s="166"/>
      <c r="O39" s="166"/>
      <c r="P39" s="166"/>
      <c r="Q39" s="166">
        <v>0</v>
      </c>
      <c r="R39" s="106">
        <f t="shared" si="3"/>
        <v>28.08</v>
      </c>
    </row>
    <row r="40" spans="1:18" ht="24.75" customHeight="1">
      <c r="A40" s="147"/>
      <c r="B40" s="158"/>
      <c r="C40" s="158"/>
      <c r="D40" s="163" t="s">
        <v>105</v>
      </c>
      <c r="E40" s="60"/>
      <c r="F40" s="60"/>
      <c r="G40" s="60"/>
      <c r="H40" s="60"/>
      <c r="I40" s="60"/>
      <c r="J40" s="47">
        <f t="shared" si="5"/>
        <v>0</v>
      </c>
      <c r="K40" s="175">
        <v>36</v>
      </c>
      <c r="L40" s="174"/>
      <c r="M40" s="106">
        <f t="shared" si="1"/>
        <v>25.2</v>
      </c>
      <c r="N40" s="166"/>
      <c r="O40" s="166"/>
      <c r="P40" s="166"/>
      <c r="Q40" s="166">
        <v>0</v>
      </c>
      <c r="R40" s="106">
        <f t="shared" si="3"/>
        <v>25.2</v>
      </c>
    </row>
    <row r="41" spans="1:18" ht="24.75" customHeight="1">
      <c r="A41" s="147"/>
      <c r="B41" s="158"/>
      <c r="C41" s="158"/>
      <c r="D41" s="164" t="s">
        <v>107</v>
      </c>
      <c r="E41" s="60"/>
      <c r="F41" s="60"/>
      <c r="G41" s="60"/>
      <c r="H41" s="60"/>
      <c r="I41" s="60"/>
      <c r="J41" s="47">
        <f t="shared" si="5"/>
        <v>0</v>
      </c>
      <c r="K41" s="174">
        <v>28</v>
      </c>
      <c r="L41" s="174"/>
      <c r="M41" s="106">
        <f t="shared" si="1"/>
        <v>19.599999999999998</v>
      </c>
      <c r="N41" s="166"/>
      <c r="O41" s="166"/>
      <c r="P41" s="166"/>
      <c r="Q41" s="166"/>
      <c r="R41" s="106">
        <f t="shared" si="3"/>
        <v>19.599999999999998</v>
      </c>
    </row>
    <row r="42" spans="1:18" ht="24.75" customHeight="1">
      <c r="A42" s="147"/>
      <c r="B42" s="158"/>
      <c r="C42" s="158"/>
      <c r="D42" s="163" t="s">
        <v>121</v>
      </c>
      <c r="E42" s="60"/>
      <c r="F42" s="60"/>
      <c r="G42" s="60"/>
      <c r="H42" s="60"/>
      <c r="I42" s="60"/>
      <c r="J42" s="47">
        <f t="shared" si="5"/>
        <v>0</v>
      </c>
      <c r="K42" s="174">
        <v>16</v>
      </c>
      <c r="L42" s="174"/>
      <c r="M42" s="106">
        <f t="shared" si="1"/>
        <v>11.2</v>
      </c>
      <c r="N42" s="166"/>
      <c r="O42" s="166"/>
      <c r="P42" s="166"/>
      <c r="Q42" s="166"/>
      <c r="R42" s="106">
        <f t="shared" si="3"/>
        <v>11.2</v>
      </c>
    </row>
    <row r="43" spans="1:18" ht="24.75" customHeight="1">
      <c r="A43" s="147"/>
      <c r="B43" s="158"/>
      <c r="C43" s="158"/>
      <c r="D43" s="163" t="s">
        <v>122</v>
      </c>
      <c r="E43" s="60"/>
      <c r="F43" s="60"/>
      <c r="G43" s="60"/>
      <c r="H43" s="60"/>
      <c r="I43" s="60"/>
      <c r="J43" s="47">
        <f t="shared" si="5"/>
        <v>0</v>
      </c>
      <c r="K43" s="174">
        <v>12</v>
      </c>
      <c r="L43" s="174"/>
      <c r="M43" s="106">
        <f t="shared" si="1"/>
        <v>8.399999999999999</v>
      </c>
      <c r="N43" s="166"/>
      <c r="O43" s="166"/>
      <c r="P43" s="166"/>
      <c r="Q43" s="166"/>
      <c r="R43" s="106">
        <f t="shared" si="3"/>
        <v>8.399999999999999</v>
      </c>
    </row>
    <row r="44" spans="1:18" ht="24.75" customHeight="1">
      <c r="A44" s="147"/>
      <c r="B44" s="158"/>
      <c r="C44" s="158"/>
      <c r="D44" s="163" t="s">
        <v>74</v>
      </c>
      <c r="E44" s="60"/>
      <c r="F44" s="60"/>
      <c r="G44" s="60"/>
      <c r="H44" s="60"/>
      <c r="I44" s="60"/>
      <c r="J44" s="47">
        <f t="shared" si="5"/>
        <v>0</v>
      </c>
      <c r="K44" s="174">
        <v>0</v>
      </c>
      <c r="L44" s="174"/>
      <c r="M44" s="106">
        <f t="shared" si="1"/>
        <v>0</v>
      </c>
      <c r="N44" s="174">
        <v>15</v>
      </c>
      <c r="O44" s="166">
        <v>0.3</v>
      </c>
      <c r="P44" s="166">
        <v>1.5</v>
      </c>
      <c r="Q44" s="166">
        <v>6.75</v>
      </c>
      <c r="R44" s="106">
        <f t="shared" si="3"/>
        <v>6.75</v>
      </c>
    </row>
    <row r="45" spans="1:18" ht="24.75" customHeight="1">
      <c r="A45" s="147"/>
      <c r="B45" s="158"/>
      <c r="C45" s="158"/>
      <c r="D45" s="165" t="s">
        <v>101</v>
      </c>
      <c r="E45" s="60"/>
      <c r="F45" s="166"/>
      <c r="G45" s="166"/>
      <c r="H45" s="166"/>
      <c r="I45" s="60"/>
      <c r="J45" s="47">
        <f t="shared" si="5"/>
        <v>0</v>
      </c>
      <c r="K45" s="165">
        <v>50</v>
      </c>
      <c r="L45" s="174"/>
      <c r="M45" s="106">
        <f t="shared" si="1"/>
        <v>35</v>
      </c>
      <c r="N45" s="166"/>
      <c r="O45" s="166"/>
      <c r="P45" s="166"/>
      <c r="Q45" s="166">
        <v>0</v>
      </c>
      <c r="R45" s="106">
        <f t="shared" si="3"/>
        <v>35</v>
      </c>
    </row>
    <row r="46" spans="1:18" ht="24.75" customHeight="1">
      <c r="A46" s="147"/>
      <c r="B46" s="145" t="s">
        <v>33</v>
      </c>
      <c r="C46" s="145" t="s">
        <v>65</v>
      </c>
      <c r="D46" s="167" t="s">
        <v>81</v>
      </c>
      <c r="E46" s="168">
        <v>15</v>
      </c>
      <c r="F46" s="168">
        <v>1</v>
      </c>
      <c r="G46" s="168">
        <v>1.2</v>
      </c>
      <c r="H46" s="168">
        <v>1.3</v>
      </c>
      <c r="I46" s="168"/>
      <c r="J46" s="47">
        <f t="shared" si="5"/>
        <v>23.400000000000002</v>
      </c>
      <c r="K46" s="176">
        <v>36</v>
      </c>
      <c r="L46" s="168"/>
      <c r="M46" s="106">
        <f t="shared" si="1"/>
        <v>25.2</v>
      </c>
      <c r="N46" s="177"/>
      <c r="O46" s="177"/>
      <c r="P46" s="177"/>
      <c r="Q46" s="177"/>
      <c r="R46" s="106">
        <f t="shared" si="3"/>
        <v>48.6</v>
      </c>
    </row>
    <row r="47" spans="1:18" ht="24.75" customHeight="1">
      <c r="A47" s="147"/>
      <c r="B47" s="145"/>
      <c r="C47" s="145"/>
      <c r="D47" s="167" t="s">
        <v>91</v>
      </c>
      <c r="E47" s="168">
        <v>12</v>
      </c>
      <c r="F47" s="168">
        <v>1</v>
      </c>
      <c r="G47" s="168">
        <v>1.2</v>
      </c>
      <c r="H47" s="168">
        <v>1.3</v>
      </c>
      <c r="I47" s="168"/>
      <c r="J47" s="47">
        <f t="shared" si="5"/>
        <v>18.72</v>
      </c>
      <c r="K47" s="176"/>
      <c r="L47" s="168"/>
      <c r="M47" s="106">
        <f t="shared" si="1"/>
        <v>0</v>
      </c>
      <c r="N47" s="177"/>
      <c r="O47" s="177"/>
      <c r="P47" s="177"/>
      <c r="Q47" s="177"/>
      <c r="R47" s="106">
        <f t="shared" si="3"/>
        <v>18.72</v>
      </c>
    </row>
    <row r="48" spans="1:18" ht="24.75" customHeight="1">
      <c r="A48" s="147"/>
      <c r="B48" s="145"/>
      <c r="C48" s="145"/>
      <c r="D48" s="167" t="s">
        <v>124</v>
      </c>
      <c r="E48" s="168">
        <v>10</v>
      </c>
      <c r="F48" s="168">
        <v>1</v>
      </c>
      <c r="G48" s="168">
        <v>1.2</v>
      </c>
      <c r="H48" s="168">
        <v>1.3</v>
      </c>
      <c r="I48" s="168"/>
      <c r="J48" s="47">
        <f t="shared" si="5"/>
        <v>15.600000000000001</v>
      </c>
      <c r="K48" s="176"/>
      <c r="L48" s="168"/>
      <c r="M48" s="106">
        <f t="shared" si="1"/>
        <v>0</v>
      </c>
      <c r="N48" s="177"/>
      <c r="O48" s="177"/>
      <c r="P48" s="177"/>
      <c r="Q48" s="177"/>
      <c r="R48" s="106">
        <f t="shared" si="3"/>
        <v>15.600000000000001</v>
      </c>
    </row>
    <row r="49" spans="1:18" ht="24.75" customHeight="1">
      <c r="A49" s="147"/>
      <c r="B49" s="145"/>
      <c r="C49" s="145"/>
      <c r="D49" s="167" t="s">
        <v>66</v>
      </c>
      <c r="E49" s="168"/>
      <c r="F49" s="168"/>
      <c r="G49" s="168"/>
      <c r="H49" s="168"/>
      <c r="I49" s="168"/>
      <c r="J49" s="47">
        <f t="shared" si="5"/>
        <v>0</v>
      </c>
      <c r="K49" s="176">
        <v>50</v>
      </c>
      <c r="L49" s="168"/>
      <c r="M49" s="106">
        <f t="shared" si="1"/>
        <v>35</v>
      </c>
      <c r="N49" s="177"/>
      <c r="O49" s="177"/>
      <c r="P49" s="177"/>
      <c r="Q49" s="177"/>
      <c r="R49" s="106">
        <f t="shared" si="3"/>
        <v>35</v>
      </c>
    </row>
    <row r="50" spans="1:18" ht="24.75" customHeight="1">
      <c r="A50" s="147"/>
      <c r="B50" s="145"/>
      <c r="C50" s="145" t="s">
        <v>83</v>
      </c>
      <c r="D50" s="167" t="s">
        <v>86</v>
      </c>
      <c r="E50" s="168">
        <v>10</v>
      </c>
      <c r="F50" s="168">
        <v>1</v>
      </c>
      <c r="G50" s="168">
        <v>1.2</v>
      </c>
      <c r="H50" s="168">
        <v>1.1</v>
      </c>
      <c r="I50" s="168"/>
      <c r="J50" s="47">
        <f t="shared" si="5"/>
        <v>13.200000000000001</v>
      </c>
      <c r="K50" s="176"/>
      <c r="L50" s="168"/>
      <c r="M50" s="106">
        <f t="shared" si="1"/>
        <v>0</v>
      </c>
      <c r="N50" s="177"/>
      <c r="O50" s="177"/>
      <c r="P50" s="177"/>
      <c r="Q50" s="177"/>
      <c r="R50" s="106">
        <f t="shared" si="3"/>
        <v>13.200000000000001</v>
      </c>
    </row>
    <row r="51" spans="1:18" ht="24.75" customHeight="1">
      <c r="A51" s="147"/>
      <c r="B51" s="145"/>
      <c r="C51" s="145"/>
      <c r="D51" s="167" t="s">
        <v>105</v>
      </c>
      <c r="E51" s="168"/>
      <c r="F51" s="168"/>
      <c r="G51" s="168"/>
      <c r="H51" s="168"/>
      <c r="I51" s="168"/>
      <c r="J51" s="168"/>
      <c r="K51" s="176">
        <v>18</v>
      </c>
      <c r="L51" s="168"/>
      <c r="M51" s="106">
        <f t="shared" si="1"/>
        <v>12.6</v>
      </c>
      <c r="N51" s="177"/>
      <c r="O51" s="177"/>
      <c r="P51" s="177"/>
      <c r="Q51" s="177"/>
      <c r="R51" s="106">
        <f t="shared" si="3"/>
        <v>12.6</v>
      </c>
    </row>
    <row r="52" spans="1:18" ht="24.75" customHeight="1">
      <c r="A52" s="147"/>
      <c r="B52" s="145"/>
      <c r="C52" s="145"/>
      <c r="D52" s="167" t="s">
        <v>127</v>
      </c>
      <c r="E52" s="168"/>
      <c r="F52" s="168"/>
      <c r="G52" s="168"/>
      <c r="H52" s="168"/>
      <c r="I52" s="168"/>
      <c r="J52" s="168"/>
      <c r="K52" s="176">
        <v>36</v>
      </c>
      <c r="L52" s="168"/>
      <c r="M52" s="106">
        <f t="shared" si="1"/>
        <v>25.2</v>
      </c>
      <c r="N52" s="177"/>
      <c r="O52" s="177"/>
      <c r="P52" s="177"/>
      <c r="Q52" s="177"/>
      <c r="R52" s="106">
        <f t="shared" si="3"/>
        <v>25.2</v>
      </c>
    </row>
    <row r="53" spans="1:18" ht="24.75" customHeight="1">
      <c r="A53" s="147"/>
      <c r="B53" s="145"/>
      <c r="C53" s="145"/>
      <c r="D53" s="160" t="s">
        <v>107</v>
      </c>
      <c r="E53" s="168"/>
      <c r="F53" s="168"/>
      <c r="G53" s="168"/>
      <c r="H53" s="168"/>
      <c r="I53" s="168"/>
      <c r="J53" s="168"/>
      <c r="K53" s="176">
        <v>40</v>
      </c>
      <c r="L53" s="168"/>
      <c r="M53" s="106">
        <f t="shared" si="1"/>
        <v>28</v>
      </c>
      <c r="N53" s="177"/>
      <c r="O53" s="177"/>
      <c r="P53" s="177"/>
      <c r="Q53" s="177"/>
      <c r="R53" s="106">
        <f t="shared" si="3"/>
        <v>28</v>
      </c>
    </row>
    <row r="54" spans="1:18" ht="24.75" customHeight="1">
      <c r="A54" s="147"/>
      <c r="B54" s="145"/>
      <c r="C54" s="145"/>
      <c r="D54" s="169" t="s">
        <v>130</v>
      </c>
      <c r="E54" s="168"/>
      <c r="F54" s="168"/>
      <c r="G54" s="168"/>
      <c r="H54" s="168"/>
      <c r="I54" s="168"/>
      <c r="J54" s="168"/>
      <c r="K54" s="167"/>
      <c r="L54" s="167"/>
      <c r="M54" s="167"/>
      <c r="N54" s="177">
        <v>108</v>
      </c>
      <c r="O54" s="177">
        <v>0.2</v>
      </c>
      <c r="P54" s="177">
        <v>1.5</v>
      </c>
      <c r="Q54" s="177">
        <v>32.400000000000006</v>
      </c>
      <c r="R54" s="106">
        <f t="shared" si="3"/>
        <v>32.400000000000006</v>
      </c>
    </row>
    <row r="55" spans="1:18" ht="24.75" customHeight="1">
      <c r="A55" s="147"/>
      <c r="B55" s="145"/>
      <c r="C55" s="145"/>
      <c r="D55" s="169" t="s">
        <v>131</v>
      </c>
      <c r="E55" s="168"/>
      <c r="F55" s="168"/>
      <c r="G55" s="168"/>
      <c r="H55" s="168"/>
      <c r="I55" s="168"/>
      <c r="J55" s="168"/>
      <c r="K55" s="167"/>
      <c r="L55" s="167"/>
      <c r="M55" s="167"/>
      <c r="N55" s="177">
        <v>108</v>
      </c>
      <c r="O55" s="177">
        <v>0.2</v>
      </c>
      <c r="P55" s="177">
        <v>1.5</v>
      </c>
      <c r="Q55" s="177">
        <v>32.400000000000006</v>
      </c>
      <c r="R55" s="106">
        <f t="shared" si="3"/>
        <v>32.400000000000006</v>
      </c>
    </row>
    <row r="56" spans="1:18" ht="24.75" customHeight="1">
      <c r="A56" s="147"/>
      <c r="B56" s="145"/>
      <c r="C56" s="145"/>
      <c r="D56" s="167" t="s">
        <v>133</v>
      </c>
      <c r="E56" s="168"/>
      <c r="F56" s="168"/>
      <c r="G56" s="168"/>
      <c r="H56" s="168"/>
      <c r="I56" s="168"/>
      <c r="J56" s="168"/>
      <c r="K56" s="167"/>
      <c r="L56" s="167"/>
      <c r="M56" s="167"/>
      <c r="N56" s="177">
        <v>108</v>
      </c>
      <c r="O56" s="177">
        <v>0.2</v>
      </c>
      <c r="P56" s="177">
        <v>1.5</v>
      </c>
      <c r="Q56" s="177">
        <v>32.400000000000006</v>
      </c>
      <c r="R56" s="106">
        <f t="shared" si="3"/>
        <v>32.400000000000006</v>
      </c>
    </row>
    <row r="57" spans="1:18" ht="24.75" customHeight="1">
      <c r="A57" s="145" t="s">
        <v>21</v>
      </c>
      <c r="B57" s="145" t="s">
        <v>22</v>
      </c>
      <c r="C57" s="145" t="s">
        <v>65</v>
      </c>
      <c r="D57" s="106" t="s">
        <v>66</v>
      </c>
      <c r="E57" s="47">
        <v>18</v>
      </c>
      <c r="F57" s="47">
        <v>1.1</v>
      </c>
      <c r="G57" s="47">
        <v>1</v>
      </c>
      <c r="H57" s="47">
        <v>1.3</v>
      </c>
      <c r="I57" s="47"/>
      <c r="J57" s="47">
        <v>25.74</v>
      </c>
      <c r="K57" s="106"/>
      <c r="L57" s="106"/>
      <c r="M57" s="106">
        <v>0</v>
      </c>
      <c r="N57" s="153"/>
      <c r="O57" s="153"/>
      <c r="P57" s="153"/>
      <c r="Q57" s="153">
        <v>0</v>
      </c>
      <c r="R57" s="153">
        <v>25.74</v>
      </c>
    </row>
    <row r="58" spans="1:18" ht="24.75" customHeight="1">
      <c r="A58" s="147"/>
      <c r="B58" s="147"/>
      <c r="C58" s="147"/>
      <c r="D58" s="106" t="s">
        <v>66</v>
      </c>
      <c r="E58" s="47">
        <v>6</v>
      </c>
      <c r="F58" s="47">
        <v>1</v>
      </c>
      <c r="G58" s="47">
        <v>1</v>
      </c>
      <c r="H58" s="47">
        <v>1.3</v>
      </c>
      <c r="I58" s="47"/>
      <c r="J58" s="47">
        <v>7.800000000000001</v>
      </c>
      <c r="K58" s="106"/>
      <c r="L58" s="106"/>
      <c r="M58" s="106">
        <v>0</v>
      </c>
      <c r="N58" s="153"/>
      <c r="O58" s="153"/>
      <c r="P58" s="153"/>
      <c r="Q58" s="153">
        <v>0</v>
      </c>
      <c r="R58" s="153">
        <v>7.800000000000001</v>
      </c>
    </row>
    <row r="59" spans="1:18" ht="24.75" customHeight="1">
      <c r="A59" s="147"/>
      <c r="B59" s="147"/>
      <c r="C59" s="147"/>
      <c r="D59" s="106" t="s">
        <v>136</v>
      </c>
      <c r="E59" s="47">
        <v>36</v>
      </c>
      <c r="F59" s="47">
        <v>1.1</v>
      </c>
      <c r="G59" s="47">
        <v>1</v>
      </c>
      <c r="H59" s="47">
        <v>1.3</v>
      </c>
      <c r="I59" s="47"/>
      <c r="J59" s="47">
        <v>51.48</v>
      </c>
      <c r="K59" s="106"/>
      <c r="L59" s="106"/>
      <c r="M59" s="106">
        <v>0</v>
      </c>
      <c r="N59" s="153"/>
      <c r="O59" s="153"/>
      <c r="P59" s="153"/>
      <c r="Q59" s="153">
        <v>0</v>
      </c>
      <c r="R59" s="153">
        <v>51.48</v>
      </c>
    </row>
    <row r="60" spans="1:18" ht="24.75" customHeight="1">
      <c r="A60" s="147"/>
      <c r="B60" s="147"/>
      <c r="C60" s="147"/>
      <c r="D60" s="106" t="s">
        <v>136</v>
      </c>
      <c r="E60" s="47">
        <v>3</v>
      </c>
      <c r="F60" s="47">
        <v>1</v>
      </c>
      <c r="G60" s="47">
        <v>1</v>
      </c>
      <c r="H60" s="47">
        <v>1.3</v>
      </c>
      <c r="I60" s="47"/>
      <c r="J60" s="47">
        <v>3.9000000000000004</v>
      </c>
      <c r="K60" s="106"/>
      <c r="L60" s="106"/>
      <c r="M60" s="106"/>
      <c r="N60" s="153"/>
      <c r="O60" s="153"/>
      <c r="P60" s="153"/>
      <c r="Q60" s="153"/>
      <c r="R60" s="153">
        <v>3.9000000000000004</v>
      </c>
    </row>
    <row r="61" spans="1:18" ht="24.75" customHeight="1">
      <c r="A61" s="147"/>
      <c r="B61" s="147"/>
      <c r="C61" s="147"/>
      <c r="D61" s="106" t="s">
        <v>138</v>
      </c>
      <c r="E61" s="47">
        <v>4</v>
      </c>
      <c r="F61" s="47">
        <v>1</v>
      </c>
      <c r="G61" s="47">
        <v>1.2</v>
      </c>
      <c r="H61" s="47">
        <v>1.3</v>
      </c>
      <c r="I61" s="47"/>
      <c r="J61" s="47">
        <v>6.24</v>
      </c>
      <c r="K61" s="106"/>
      <c r="L61" s="106"/>
      <c r="M61" s="106"/>
      <c r="N61" s="153"/>
      <c r="O61" s="153"/>
      <c r="P61" s="153"/>
      <c r="Q61" s="153"/>
      <c r="R61" s="153">
        <v>6.24</v>
      </c>
    </row>
    <row r="62" spans="1:18" ht="24.75" customHeight="1">
      <c r="A62" s="147"/>
      <c r="B62" s="147"/>
      <c r="C62" s="147"/>
      <c r="D62" s="106" t="s">
        <v>139</v>
      </c>
      <c r="E62" s="47"/>
      <c r="F62" s="47"/>
      <c r="G62" s="47"/>
      <c r="H62" s="47"/>
      <c r="I62" s="47"/>
      <c r="J62" s="47"/>
      <c r="K62" s="106"/>
      <c r="L62" s="106"/>
      <c r="M62" s="106">
        <v>35</v>
      </c>
      <c r="N62" s="153"/>
      <c r="O62" s="153"/>
      <c r="P62" s="153"/>
      <c r="Q62" s="153"/>
      <c r="R62" s="153">
        <v>35</v>
      </c>
    </row>
    <row r="63" spans="1:18" ht="24.75" customHeight="1">
      <c r="A63" s="147"/>
      <c r="B63" s="147"/>
      <c r="C63" s="145" t="s">
        <v>83</v>
      </c>
      <c r="D63" s="106" t="s">
        <v>141</v>
      </c>
      <c r="E63" s="47">
        <v>18</v>
      </c>
      <c r="F63" s="47">
        <v>1</v>
      </c>
      <c r="G63" s="47">
        <v>1.2</v>
      </c>
      <c r="H63" s="47">
        <v>1.3</v>
      </c>
      <c r="I63" s="47"/>
      <c r="J63" s="47">
        <v>28.08</v>
      </c>
      <c r="K63" s="106"/>
      <c r="L63" s="106"/>
      <c r="M63" s="106"/>
      <c r="N63" s="153"/>
      <c r="O63" s="153"/>
      <c r="P63" s="153"/>
      <c r="Q63" s="153"/>
      <c r="R63" s="153">
        <v>28.08</v>
      </c>
    </row>
    <row r="64" spans="1:18" ht="24.75" customHeight="1">
      <c r="A64" s="147"/>
      <c r="B64" s="147"/>
      <c r="C64" s="147"/>
      <c r="D64" s="106" t="s">
        <v>143</v>
      </c>
      <c r="E64" s="47">
        <v>14</v>
      </c>
      <c r="F64" s="47">
        <v>1</v>
      </c>
      <c r="G64" s="47">
        <v>1.2</v>
      </c>
      <c r="H64" s="47">
        <v>1.3</v>
      </c>
      <c r="I64" s="47"/>
      <c r="J64" s="47">
        <v>21.840000000000003</v>
      </c>
      <c r="K64" s="106"/>
      <c r="L64" s="106"/>
      <c r="M64" s="106">
        <v>0</v>
      </c>
      <c r="N64" s="153"/>
      <c r="O64" s="153"/>
      <c r="P64" s="153"/>
      <c r="Q64" s="153">
        <v>0</v>
      </c>
      <c r="R64" s="153">
        <v>21.840000000000003</v>
      </c>
    </row>
    <row r="65" spans="1:18" ht="24.75" customHeight="1">
      <c r="A65" s="147"/>
      <c r="B65" s="147"/>
      <c r="C65" s="147"/>
      <c r="D65" s="106" t="s">
        <v>144</v>
      </c>
      <c r="E65" s="47">
        <v>16</v>
      </c>
      <c r="F65" s="47">
        <v>1.1</v>
      </c>
      <c r="G65" s="47">
        <v>1.2</v>
      </c>
      <c r="H65" s="47">
        <v>1.3</v>
      </c>
      <c r="I65" s="47"/>
      <c r="J65" s="47">
        <v>27.456000000000003</v>
      </c>
      <c r="K65" s="106"/>
      <c r="L65" s="106"/>
      <c r="M65" s="106">
        <v>0</v>
      </c>
      <c r="N65" s="153"/>
      <c r="O65" s="153"/>
      <c r="P65" s="153"/>
      <c r="Q65" s="153">
        <v>0</v>
      </c>
      <c r="R65" s="153">
        <v>27.456000000000003</v>
      </c>
    </row>
    <row r="66" spans="1:18" ht="24.75" customHeight="1">
      <c r="A66" s="147"/>
      <c r="B66" s="145" t="s">
        <v>23</v>
      </c>
      <c r="C66" s="145" t="s">
        <v>65</v>
      </c>
      <c r="D66" s="146" t="s">
        <v>138</v>
      </c>
      <c r="E66" s="151">
        <v>12</v>
      </c>
      <c r="F66" s="47">
        <v>1</v>
      </c>
      <c r="G66" s="47">
        <v>1.2</v>
      </c>
      <c r="H66" s="47">
        <v>1.5</v>
      </c>
      <c r="I66" s="47"/>
      <c r="J66" s="47">
        <v>21.6</v>
      </c>
      <c r="K66" s="106">
        <v>24</v>
      </c>
      <c r="L66" s="106"/>
      <c r="M66" s="106">
        <v>16.799999999999997</v>
      </c>
      <c r="N66" s="153"/>
      <c r="O66" s="153"/>
      <c r="P66" s="153"/>
      <c r="Q66" s="153">
        <f aca="true" t="shared" si="6" ref="Q66:Q71">N66*O66*P66</f>
        <v>0</v>
      </c>
      <c r="R66" s="153">
        <f aca="true" t="shared" si="7" ref="R66:R71">J66+M66+Q66</f>
        <v>38.4</v>
      </c>
    </row>
    <row r="67" spans="1:18" ht="24.75" customHeight="1">
      <c r="A67" s="147"/>
      <c r="B67" s="145"/>
      <c r="C67" s="145"/>
      <c r="D67" s="146" t="s">
        <v>147</v>
      </c>
      <c r="E67" s="151">
        <v>12</v>
      </c>
      <c r="F67" s="47">
        <v>1.1</v>
      </c>
      <c r="G67" s="47">
        <v>1.3</v>
      </c>
      <c r="H67" s="47">
        <v>1.5</v>
      </c>
      <c r="I67" s="47"/>
      <c r="J67" s="47">
        <v>25.740000000000006</v>
      </c>
      <c r="K67" s="106"/>
      <c r="L67" s="106"/>
      <c r="M67" s="106"/>
      <c r="N67" s="153"/>
      <c r="O67" s="153"/>
      <c r="P67" s="153"/>
      <c r="Q67" s="153">
        <f t="shared" si="6"/>
        <v>0</v>
      </c>
      <c r="R67" s="153">
        <f t="shared" si="7"/>
        <v>25.740000000000006</v>
      </c>
    </row>
    <row r="68" spans="1:18" ht="24.75" customHeight="1">
      <c r="A68" s="147"/>
      <c r="B68" s="145"/>
      <c r="C68" s="145"/>
      <c r="D68" s="146" t="s">
        <v>149</v>
      </c>
      <c r="E68" s="151">
        <v>12</v>
      </c>
      <c r="F68" s="47">
        <v>1</v>
      </c>
      <c r="G68" s="47">
        <v>1.3</v>
      </c>
      <c r="H68" s="47">
        <v>1.5</v>
      </c>
      <c r="I68" s="47"/>
      <c r="J68" s="47">
        <v>23.4</v>
      </c>
      <c r="K68" s="106"/>
      <c r="L68" s="106"/>
      <c r="M68" s="106"/>
      <c r="N68" s="153"/>
      <c r="O68" s="153"/>
      <c r="P68" s="153"/>
      <c r="Q68" s="153">
        <f t="shared" si="6"/>
        <v>0</v>
      </c>
      <c r="R68" s="153">
        <f t="shared" si="7"/>
        <v>23.4</v>
      </c>
    </row>
    <row r="69" spans="1:18" ht="24.75" customHeight="1">
      <c r="A69" s="147"/>
      <c r="B69" s="145"/>
      <c r="C69" s="145"/>
      <c r="D69" s="146" t="s">
        <v>150</v>
      </c>
      <c r="E69" s="151">
        <v>8</v>
      </c>
      <c r="F69" s="47">
        <v>1.1</v>
      </c>
      <c r="G69" s="47">
        <v>1.2</v>
      </c>
      <c r="H69" s="47">
        <v>1.5</v>
      </c>
      <c r="I69" s="47"/>
      <c r="J69" s="47">
        <v>15.84</v>
      </c>
      <c r="K69" s="106">
        <v>36</v>
      </c>
      <c r="L69" s="106"/>
      <c r="M69" s="106">
        <v>25.2</v>
      </c>
      <c r="N69" s="153"/>
      <c r="O69" s="153"/>
      <c r="P69" s="153"/>
      <c r="Q69" s="153">
        <f t="shared" si="6"/>
        <v>0</v>
      </c>
      <c r="R69" s="153">
        <f t="shared" si="7"/>
        <v>41.04</v>
      </c>
    </row>
    <row r="70" spans="1:18" ht="24.75" customHeight="1">
      <c r="A70" s="147"/>
      <c r="B70" s="145"/>
      <c r="C70" s="145"/>
      <c r="D70" s="146" t="s">
        <v>66</v>
      </c>
      <c r="E70" s="151">
        <v>30</v>
      </c>
      <c r="F70" s="47">
        <v>1.1</v>
      </c>
      <c r="G70" s="47">
        <v>1.3</v>
      </c>
      <c r="H70" s="47">
        <v>1.5</v>
      </c>
      <c r="I70" s="47"/>
      <c r="J70" s="47">
        <v>64.35</v>
      </c>
      <c r="K70" s="106">
        <v>50</v>
      </c>
      <c r="L70" s="106"/>
      <c r="M70" s="106">
        <v>35</v>
      </c>
      <c r="N70" s="153"/>
      <c r="O70" s="153"/>
      <c r="P70" s="153"/>
      <c r="Q70" s="153">
        <f t="shared" si="6"/>
        <v>0</v>
      </c>
      <c r="R70" s="153">
        <f t="shared" si="7"/>
        <v>99.35</v>
      </c>
    </row>
    <row r="71" spans="1:18" ht="24.75" customHeight="1">
      <c r="A71" s="147"/>
      <c r="B71" s="145"/>
      <c r="C71" s="145"/>
      <c r="D71" s="106" t="s">
        <v>152</v>
      </c>
      <c r="E71" s="47"/>
      <c r="F71" s="47"/>
      <c r="G71" s="47"/>
      <c r="H71" s="47"/>
      <c r="I71" s="47"/>
      <c r="J71" s="47"/>
      <c r="K71" s="106">
        <v>40</v>
      </c>
      <c r="L71" s="106"/>
      <c r="M71" s="106">
        <v>28</v>
      </c>
      <c r="N71" s="153"/>
      <c r="O71" s="153"/>
      <c r="P71" s="153"/>
      <c r="Q71" s="153">
        <f t="shared" si="6"/>
        <v>0</v>
      </c>
      <c r="R71" s="153">
        <f t="shared" si="7"/>
        <v>28</v>
      </c>
    </row>
    <row r="72" spans="1:18" ht="24.75" customHeight="1">
      <c r="A72" s="147"/>
      <c r="B72" s="145"/>
      <c r="C72" s="145" t="s">
        <v>83</v>
      </c>
      <c r="D72" s="180" t="s">
        <v>143</v>
      </c>
      <c r="E72" s="180">
        <v>18</v>
      </c>
      <c r="F72" s="105">
        <v>1</v>
      </c>
      <c r="G72" s="105">
        <v>1.2</v>
      </c>
      <c r="H72" s="105">
        <v>1.3</v>
      </c>
      <c r="I72" s="147"/>
      <c r="J72" s="47">
        <v>28.08</v>
      </c>
      <c r="K72" s="185"/>
      <c r="L72" s="106"/>
      <c r="M72" s="185">
        <v>0</v>
      </c>
      <c r="N72" s="153"/>
      <c r="O72" s="153"/>
      <c r="P72" s="153"/>
      <c r="Q72" s="153"/>
      <c r="R72" s="153">
        <f aca="true" t="shared" si="8" ref="R72:R75">J72+M72</f>
        <v>28.08</v>
      </c>
    </row>
    <row r="73" spans="1:18" ht="24.75" customHeight="1">
      <c r="A73" s="147"/>
      <c r="B73" s="145"/>
      <c r="C73" s="145"/>
      <c r="D73" s="180" t="s">
        <v>154</v>
      </c>
      <c r="E73" s="180">
        <v>12</v>
      </c>
      <c r="F73" s="105">
        <v>1</v>
      </c>
      <c r="G73" s="105">
        <v>1.3</v>
      </c>
      <c r="H73" s="105">
        <v>1.3</v>
      </c>
      <c r="I73" s="147"/>
      <c r="J73" s="47">
        <v>20.28</v>
      </c>
      <c r="K73" s="185"/>
      <c r="L73" s="106"/>
      <c r="M73" s="185">
        <v>0</v>
      </c>
      <c r="N73" s="153"/>
      <c r="O73" s="153"/>
      <c r="P73" s="153"/>
      <c r="Q73" s="153"/>
      <c r="R73" s="153">
        <f t="shared" si="8"/>
        <v>20.28</v>
      </c>
    </row>
    <row r="74" spans="1:18" ht="24.75" customHeight="1">
      <c r="A74" s="147"/>
      <c r="B74" s="145"/>
      <c r="C74" s="145"/>
      <c r="D74" s="180" t="s">
        <v>156</v>
      </c>
      <c r="E74" s="180">
        <v>15</v>
      </c>
      <c r="F74" s="105">
        <v>1</v>
      </c>
      <c r="G74" s="105">
        <v>1.2</v>
      </c>
      <c r="H74" s="105">
        <v>1.3</v>
      </c>
      <c r="I74" s="147"/>
      <c r="J74" s="47">
        <v>23.4</v>
      </c>
      <c r="K74" s="185">
        <v>36</v>
      </c>
      <c r="L74" s="106"/>
      <c r="M74" s="185">
        <v>25.2</v>
      </c>
      <c r="N74" s="153"/>
      <c r="O74" s="153"/>
      <c r="P74" s="153"/>
      <c r="Q74" s="153"/>
      <c r="R74" s="153">
        <f t="shared" si="8"/>
        <v>48.599999999999994</v>
      </c>
    </row>
    <row r="75" spans="1:18" ht="24.75" customHeight="1">
      <c r="A75" s="147"/>
      <c r="B75" s="145"/>
      <c r="C75" s="145"/>
      <c r="D75" s="180" t="s">
        <v>111</v>
      </c>
      <c r="E75" s="105"/>
      <c r="F75" s="105"/>
      <c r="G75" s="105"/>
      <c r="H75" s="105"/>
      <c r="I75" s="147"/>
      <c r="J75" s="47"/>
      <c r="K75" s="185">
        <v>28</v>
      </c>
      <c r="L75" s="106"/>
      <c r="M75" s="185">
        <v>19.6</v>
      </c>
      <c r="N75" s="153"/>
      <c r="O75" s="153"/>
      <c r="P75" s="153"/>
      <c r="Q75" s="153"/>
      <c r="R75" s="153">
        <f t="shared" si="8"/>
        <v>19.6</v>
      </c>
    </row>
    <row r="76" spans="1:18" ht="24.75" customHeight="1">
      <c r="A76" s="147"/>
      <c r="B76" s="154" t="s">
        <v>24</v>
      </c>
      <c r="C76" s="154" t="s">
        <v>65</v>
      </c>
      <c r="D76" s="146" t="s">
        <v>136</v>
      </c>
      <c r="E76" s="146">
        <v>36</v>
      </c>
      <c r="F76" s="47">
        <v>1.1</v>
      </c>
      <c r="G76" s="47">
        <v>1.1</v>
      </c>
      <c r="H76" s="47">
        <v>1.5</v>
      </c>
      <c r="I76" s="147"/>
      <c r="J76" s="47">
        <v>65.34</v>
      </c>
      <c r="K76" s="185"/>
      <c r="L76" s="106"/>
      <c r="M76" s="185"/>
      <c r="N76" s="153"/>
      <c r="O76" s="153"/>
      <c r="P76" s="153"/>
      <c r="Q76" s="153"/>
      <c r="R76" s="153">
        <v>65.34</v>
      </c>
    </row>
    <row r="77" spans="1:18" ht="24.75" customHeight="1">
      <c r="A77" s="147"/>
      <c r="B77" s="154"/>
      <c r="C77" s="154"/>
      <c r="D77" s="146" t="s">
        <v>66</v>
      </c>
      <c r="E77" s="146">
        <v>20</v>
      </c>
      <c r="F77" s="47">
        <v>1.1</v>
      </c>
      <c r="G77" s="47">
        <v>1.1</v>
      </c>
      <c r="H77" s="47">
        <v>1.5</v>
      </c>
      <c r="I77" s="147"/>
      <c r="J77" s="47">
        <v>36.3</v>
      </c>
      <c r="K77" s="106">
        <v>65</v>
      </c>
      <c r="L77" s="106"/>
      <c r="M77" s="106">
        <v>45.5</v>
      </c>
      <c r="N77" s="153"/>
      <c r="O77" s="153"/>
      <c r="P77" s="153"/>
      <c r="Q77" s="153"/>
      <c r="R77" s="153">
        <v>81.8</v>
      </c>
    </row>
    <row r="78" spans="1:18" ht="24.75" customHeight="1">
      <c r="A78" s="147"/>
      <c r="B78" s="154"/>
      <c r="C78" s="154"/>
      <c r="D78" s="146" t="s">
        <v>150</v>
      </c>
      <c r="E78" s="146">
        <v>10</v>
      </c>
      <c r="F78" s="47">
        <v>1.1</v>
      </c>
      <c r="G78" s="47">
        <v>1.2</v>
      </c>
      <c r="H78" s="47">
        <v>1.5</v>
      </c>
      <c r="I78" s="147"/>
      <c r="J78" s="47">
        <v>19.8</v>
      </c>
      <c r="K78" s="106">
        <v>18</v>
      </c>
      <c r="L78" s="106"/>
      <c r="M78" s="106">
        <v>12.6</v>
      </c>
      <c r="N78" s="153"/>
      <c r="O78" s="153"/>
      <c r="P78" s="153"/>
      <c r="Q78" s="153"/>
      <c r="R78" s="153">
        <v>32.4</v>
      </c>
    </row>
    <row r="79" spans="1:18" ht="24.75" customHeight="1">
      <c r="A79" s="147"/>
      <c r="B79" s="154"/>
      <c r="C79" s="154"/>
      <c r="D79" s="146" t="s">
        <v>97</v>
      </c>
      <c r="E79" s="146">
        <v>16</v>
      </c>
      <c r="F79" s="47">
        <v>1</v>
      </c>
      <c r="G79" s="47">
        <v>1.2</v>
      </c>
      <c r="H79" s="47">
        <v>1.5</v>
      </c>
      <c r="I79" s="147"/>
      <c r="J79" s="47">
        <v>28.8</v>
      </c>
      <c r="K79" s="185"/>
      <c r="L79" s="106"/>
      <c r="M79" s="185"/>
      <c r="N79" s="153"/>
      <c r="O79" s="153"/>
      <c r="P79" s="153"/>
      <c r="Q79" s="153"/>
      <c r="R79" s="153">
        <v>28.8</v>
      </c>
    </row>
    <row r="80" spans="1:18" ht="24.75" customHeight="1">
      <c r="A80" s="147"/>
      <c r="B80" s="154"/>
      <c r="C80" s="154"/>
      <c r="D80" s="146" t="s">
        <v>159</v>
      </c>
      <c r="E80" s="146">
        <v>12</v>
      </c>
      <c r="F80" s="47">
        <v>1.1</v>
      </c>
      <c r="G80" s="47">
        <v>1.2</v>
      </c>
      <c r="H80" s="47">
        <v>1.5</v>
      </c>
      <c r="I80" s="147"/>
      <c r="J80" s="47">
        <v>23.76</v>
      </c>
      <c r="K80" s="185"/>
      <c r="L80" s="106"/>
      <c r="M80" s="185"/>
      <c r="N80" s="153"/>
      <c r="O80" s="153"/>
      <c r="P80" s="153"/>
      <c r="Q80" s="153"/>
      <c r="R80" s="153">
        <v>23.76</v>
      </c>
    </row>
    <row r="81" spans="1:18" ht="24.75" customHeight="1">
      <c r="A81" s="147"/>
      <c r="B81" s="154"/>
      <c r="C81" s="154"/>
      <c r="D81" s="146" t="s">
        <v>147</v>
      </c>
      <c r="E81" s="146">
        <v>12</v>
      </c>
      <c r="F81" s="47">
        <v>1</v>
      </c>
      <c r="G81" s="47">
        <v>1.2</v>
      </c>
      <c r="H81" s="47">
        <v>1.5</v>
      </c>
      <c r="I81" s="147"/>
      <c r="J81" s="47">
        <v>21.6</v>
      </c>
      <c r="K81" s="185"/>
      <c r="L81" s="106"/>
      <c r="M81" s="185"/>
      <c r="N81" s="153"/>
      <c r="O81" s="153"/>
      <c r="P81" s="153"/>
      <c r="Q81" s="153"/>
      <c r="R81" s="153">
        <v>21.6</v>
      </c>
    </row>
    <row r="82" spans="1:18" ht="24.75" customHeight="1">
      <c r="A82" s="147"/>
      <c r="B82" s="154"/>
      <c r="C82" s="145" t="s">
        <v>213</v>
      </c>
      <c r="D82" s="180" t="s">
        <v>156</v>
      </c>
      <c r="E82" s="105">
        <v>18</v>
      </c>
      <c r="F82" s="105">
        <v>1</v>
      </c>
      <c r="G82" s="105">
        <v>1.2</v>
      </c>
      <c r="H82" s="105">
        <v>1.5</v>
      </c>
      <c r="I82" s="147"/>
      <c r="J82" s="47">
        <v>32.4</v>
      </c>
      <c r="K82" s="185">
        <v>36</v>
      </c>
      <c r="L82" s="106"/>
      <c r="M82" s="106">
        <v>25.2</v>
      </c>
      <c r="N82" s="153"/>
      <c r="O82" s="153"/>
      <c r="P82" s="153"/>
      <c r="Q82" s="153"/>
      <c r="R82" s="153">
        <v>57.599999999999994</v>
      </c>
    </row>
    <row r="83" spans="1:18" ht="24.75" customHeight="1">
      <c r="A83" s="147"/>
      <c r="B83" s="154"/>
      <c r="C83" s="147"/>
      <c r="D83" s="180" t="s">
        <v>141</v>
      </c>
      <c r="E83" s="105">
        <v>12</v>
      </c>
      <c r="F83" s="105">
        <v>1</v>
      </c>
      <c r="G83" s="105">
        <v>1.2</v>
      </c>
      <c r="H83" s="105">
        <v>1.5</v>
      </c>
      <c r="I83" s="147"/>
      <c r="J83" s="47">
        <v>21.6</v>
      </c>
      <c r="K83" s="185"/>
      <c r="L83" s="106"/>
      <c r="M83" s="106">
        <v>0</v>
      </c>
      <c r="N83" s="153"/>
      <c r="O83" s="153"/>
      <c r="P83" s="153"/>
      <c r="Q83" s="153"/>
      <c r="R83" s="153">
        <v>21.6</v>
      </c>
    </row>
    <row r="84" spans="1:18" ht="24.75" customHeight="1">
      <c r="A84" s="147"/>
      <c r="B84" s="154"/>
      <c r="C84" s="147"/>
      <c r="D84" s="180" t="s">
        <v>161</v>
      </c>
      <c r="E84" s="105">
        <v>12</v>
      </c>
      <c r="F84" s="105">
        <v>1.1</v>
      </c>
      <c r="G84" s="105">
        <v>1.2</v>
      </c>
      <c r="H84" s="105">
        <v>1.5</v>
      </c>
      <c r="I84" s="147"/>
      <c r="J84" s="47">
        <v>23.76</v>
      </c>
      <c r="K84" s="185"/>
      <c r="L84" s="106"/>
      <c r="M84" s="106">
        <v>0</v>
      </c>
      <c r="N84" s="153"/>
      <c r="O84" s="153"/>
      <c r="P84" s="153"/>
      <c r="Q84" s="153"/>
      <c r="R84" s="153">
        <v>23.76</v>
      </c>
    </row>
    <row r="85" spans="1:18" ht="24.75" customHeight="1">
      <c r="A85" s="147"/>
      <c r="B85" s="154"/>
      <c r="C85" s="147"/>
      <c r="D85" s="180" t="s">
        <v>163</v>
      </c>
      <c r="E85" s="105">
        <v>12</v>
      </c>
      <c r="F85" s="105">
        <v>1</v>
      </c>
      <c r="G85" s="105">
        <v>1.2</v>
      </c>
      <c r="H85" s="105">
        <v>1.5</v>
      </c>
      <c r="I85" s="147"/>
      <c r="J85" s="47">
        <v>21.6</v>
      </c>
      <c r="K85" s="185"/>
      <c r="L85" s="106"/>
      <c r="M85" s="106">
        <v>0</v>
      </c>
      <c r="N85" s="153"/>
      <c r="O85" s="153"/>
      <c r="P85" s="153"/>
      <c r="Q85" s="153"/>
      <c r="R85" s="153">
        <v>21.6</v>
      </c>
    </row>
    <row r="86" spans="1:18" ht="24.75" customHeight="1">
      <c r="A86" s="147"/>
      <c r="B86" s="154"/>
      <c r="C86" s="147"/>
      <c r="D86" s="180" t="s">
        <v>144</v>
      </c>
      <c r="E86" s="105">
        <v>16</v>
      </c>
      <c r="F86" s="105">
        <v>1.1</v>
      </c>
      <c r="G86" s="105">
        <v>1.2</v>
      </c>
      <c r="H86" s="105">
        <v>1.5</v>
      </c>
      <c r="I86" s="147"/>
      <c r="J86" s="47">
        <v>31.68</v>
      </c>
      <c r="K86" s="185"/>
      <c r="L86" s="106"/>
      <c r="M86" s="106">
        <v>0</v>
      </c>
      <c r="N86" s="153"/>
      <c r="O86" s="153"/>
      <c r="P86" s="153"/>
      <c r="Q86" s="153"/>
      <c r="R86" s="153">
        <v>31.68</v>
      </c>
    </row>
    <row r="87" spans="1:18" ht="24.75" customHeight="1">
      <c r="A87" s="147"/>
      <c r="B87" s="154"/>
      <c r="C87" s="147"/>
      <c r="D87" s="180" t="s">
        <v>107</v>
      </c>
      <c r="E87" s="105"/>
      <c r="F87" s="105"/>
      <c r="G87" s="105"/>
      <c r="H87" s="105"/>
      <c r="I87" s="147"/>
      <c r="J87" s="47">
        <v>0</v>
      </c>
      <c r="K87" s="185">
        <v>24</v>
      </c>
      <c r="L87" s="106"/>
      <c r="M87" s="106">
        <v>16.799999999999997</v>
      </c>
      <c r="N87" s="153"/>
      <c r="O87" s="153"/>
      <c r="P87" s="153"/>
      <c r="Q87" s="153"/>
      <c r="R87" s="153">
        <v>16.799999999999997</v>
      </c>
    </row>
    <row r="88" spans="1:18" ht="24.75" customHeight="1">
      <c r="A88" s="147"/>
      <c r="B88" s="145" t="s">
        <v>25</v>
      </c>
      <c r="C88" s="145" t="s">
        <v>65</v>
      </c>
      <c r="D88" s="180" t="s">
        <v>167</v>
      </c>
      <c r="E88" s="105">
        <v>12</v>
      </c>
      <c r="F88" s="105">
        <v>1</v>
      </c>
      <c r="G88" s="105">
        <v>1.2</v>
      </c>
      <c r="H88" s="105">
        <v>1.5</v>
      </c>
      <c r="I88" s="147"/>
      <c r="J88" s="47">
        <v>21.6</v>
      </c>
      <c r="K88" s="185"/>
      <c r="L88" s="106"/>
      <c r="M88" s="185"/>
      <c r="N88" s="153"/>
      <c r="O88" s="153"/>
      <c r="P88" s="153"/>
      <c r="Q88" s="153"/>
      <c r="R88" s="153">
        <v>21.6</v>
      </c>
    </row>
    <row r="89" spans="1:18" ht="24.75" customHeight="1">
      <c r="A89" s="147"/>
      <c r="B89" s="147"/>
      <c r="C89" s="147"/>
      <c r="D89" s="180" t="s">
        <v>136</v>
      </c>
      <c r="E89" s="105">
        <v>36</v>
      </c>
      <c r="F89" s="105">
        <v>1.1</v>
      </c>
      <c r="G89" s="105">
        <v>1.1</v>
      </c>
      <c r="H89" s="105">
        <v>1.5</v>
      </c>
      <c r="I89" s="147"/>
      <c r="J89" s="47">
        <v>65.34</v>
      </c>
      <c r="K89" s="185"/>
      <c r="L89" s="106"/>
      <c r="M89" s="185"/>
      <c r="N89" s="153"/>
      <c r="O89" s="153"/>
      <c r="P89" s="153"/>
      <c r="Q89" s="153"/>
      <c r="R89" s="153">
        <v>65.34</v>
      </c>
    </row>
    <row r="90" spans="1:18" ht="24.75" customHeight="1">
      <c r="A90" s="147"/>
      <c r="B90" s="147"/>
      <c r="C90" s="147"/>
      <c r="D90" s="180" t="s">
        <v>168</v>
      </c>
      <c r="E90" s="105">
        <v>12</v>
      </c>
      <c r="F90" s="105">
        <v>1.1</v>
      </c>
      <c r="G90" s="105">
        <v>1.3</v>
      </c>
      <c r="H90" s="105">
        <v>1.5</v>
      </c>
      <c r="I90" s="147"/>
      <c r="J90" s="47">
        <v>25.740000000000006</v>
      </c>
      <c r="K90" s="185"/>
      <c r="L90" s="106"/>
      <c r="M90" s="185"/>
      <c r="N90" s="153"/>
      <c r="O90" s="153"/>
      <c r="P90" s="153"/>
      <c r="Q90" s="153"/>
      <c r="R90" s="153">
        <v>25.740000000000006</v>
      </c>
    </row>
    <row r="91" spans="1:18" ht="24.75" customHeight="1">
      <c r="A91" s="147"/>
      <c r="B91" s="147"/>
      <c r="C91" s="147"/>
      <c r="D91" s="180" t="s">
        <v>138</v>
      </c>
      <c r="E91" s="105">
        <v>10</v>
      </c>
      <c r="F91" s="105">
        <v>1</v>
      </c>
      <c r="G91" s="105">
        <v>1.2</v>
      </c>
      <c r="H91" s="105">
        <v>1.5</v>
      </c>
      <c r="I91" s="147"/>
      <c r="J91" s="47">
        <v>18</v>
      </c>
      <c r="K91" s="185">
        <v>24</v>
      </c>
      <c r="L91" s="106"/>
      <c r="M91" s="185">
        <v>16.799999999999997</v>
      </c>
      <c r="N91" s="153"/>
      <c r="O91" s="153"/>
      <c r="P91" s="153"/>
      <c r="Q91" s="153"/>
      <c r="R91" s="153">
        <v>34.8</v>
      </c>
    </row>
    <row r="92" spans="1:18" ht="24.75" customHeight="1">
      <c r="A92" s="147"/>
      <c r="B92" s="147"/>
      <c r="C92" s="147"/>
      <c r="D92" s="180" t="s">
        <v>66</v>
      </c>
      <c r="E92" s="105"/>
      <c r="F92" s="105"/>
      <c r="G92" s="105"/>
      <c r="H92" s="105"/>
      <c r="I92" s="147"/>
      <c r="J92" s="47">
        <v>0</v>
      </c>
      <c r="K92" s="185">
        <v>85</v>
      </c>
      <c r="L92" s="106"/>
      <c r="M92" s="185">
        <v>59.49999999999999</v>
      </c>
      <c r="N92" s="153"/>
      <c r="O92" s="153"/>
      <c r="P92" s="153"/>
      <c r="Q92" s="153"/>
      <c r="R92" s="153">
        <v>59.49999999999999</v>
      </c>
    </row>
    <row r="93" spans="1:18" ht="24.75" customHeight="1">
      <c r="A93" s="147"/>
      <c r="B93" s="147"/>
      <c r="C93" s="145" t="s">
        <v>83</v>
      </c>
      <c r="D93" s="180" t="s">
        <v>156</v>
      </c>
      <c r="E93" s="105">
        <v>18</v>
      </c>
      <c r="F93" s="105">
        <v>1</v>
      </c>
      <c r="G93" s="105">
        <v>1.2</v>
      </c>
      <c r="H93" s="47">
        <v>1.5</v>
      </c>
      <c r="I93" s="147"/>
      <c r="J93" s="47">
        <v>32.4</v>
      </c>
      <c r="K93" s="185">
        <v>36</v>
      </c>
      <c r="L93" s="106"/>
      <c r="M93" s="185">
        <v>25.2</v>
      </c>
      <c r="N93" s="153"/>
      <c r="O93" s="153"/>
      <c r="P93" s="153"/>
      <c r="Q93" s="153"/>
      <c r="R93" s="153">
        <f>K93+M93+Q93</f>
        <v>61.2</v>
      </c>
    </row>
    <row r="94" spans="1:18" ht="24.75" customHeight="1">
      <c r="A94" s="147"/>
      <c r="B94" s="147"/>
      <c r="C94" s="147"/>
      <c r="D94" s="180" t="s">
        <v>154</v>
      </c>
      <c r="E94" s="105">
        <v>12</v>
      </c>
      <c r="F94" s="105">
        <v>1</v>
      </c>
      <c r="G94" s="105">
        <v>1.2</v>
      </c>
      <c r="H94" s="47">
        <v>1.5</v>
      </c>
      <c r="I94" s="147"/>
      <c r="J94" s="47">
        <v>21.6</v>
      </c>
      <c r="K94" s="185"/>
      <c r="L94" s="106"/>
      <c r="M94" s="185">
        <v>0</v>
      </c>
      <c r="N94" s="153"/>
      <c r="O94" s="153"/>
      <c r="P94" s="153"/>
      <c r="Q94" s="153"/>
      <c r="R94" s="153">
        <v>21.6</v>
      </c>
    </row>
    <row r="95" spans="1:18" ht="24.75" customHeight="1">
      <c r="A95" s="147"/>
      <c r="B95" s="147"/>
      <c r="C95" s="147"/>
      <c r="D95" s="180" t="s">
        <v>161</v>
      </c>
      <c r="E95" s="105">
        <v>12</v>
      </c>
      <c r="F95" s="105">
        <v>1.1</v>
      </c>
      <c r="G95" s="105">
        <v>1.2</v>
      </c>
      <c r="H95" s="47">
        <v>1.5</v>
      </c>
      <c r="I95" s="147"/>
      <c r="J95" s="47">
        <v>23.76</v>
      </c>
      <c r="K95" s="185"/>
      <c r="L95" s="106"/>
      <c r="M95" s="185">
        <v>0</v>
      </c>
      <c r="N95" s="153"/>
      <c r="O95" s="153"/>
      <c r="P95" s="153"/>
      <c r="Q95" s="153"/>
      <c r="R95" s="153">
        <v>23.76</v>
      </c>
    </row>
    <row r="96" spans="1:18" ht="24.75" customHeight="1">
      <c r="A96" s="147"/>
      <c r="B96" s="147"/>
      <c r="C96" s="147"/>
      <c r="D96" s="180" t="s">
        <v>163</v>
      </c>
      <c r="E96" s="105">
        <v>12</v>
      </c>
      <c r="F96" s="105">
        <v>1</v>
      </c>
      <c r="G96" s="105">
        <v>1.2</v>
      </c>
      <c r="H96" s="47">
        <v>1.5</v>
      </c>
      <c r="I96" s="147"/>
      <c r="J96" s="47">
        <v>21.6</v>
      </c>
      <c r="K96" s="185"/>
      <c r="L96" s="106"/>
      <c r="M96" s="185">
        <v>0</v>
      </c>
      <c r="N96" s="153"/>
      <c r="O96" s="153"/>
      <c r="P96" s="153"/>
      <c r="Q96" s="153"/>
      <c r="R96" s="153">
        <v>21.6</v>
      </c>
    </row>
    <row r="97" spans="1:18" ht="24.75" customHeight="1">
      <c r="A97" s="147"/>
      <c r="B97" s="147"/>
      <c r="C97" s="147"/>
      <c r="D97" s="180" t="s">
        <v>170</v>
      </c>
      <c r="E97" s="105"/>
      <c r="F97" s="105"/>
      <c r="G97" s="105"/>
      <c r="H97" s="47"/>
      <c r="I97" s="147"/>
      <c r="J97" s="47"/>
      <c r="K97" s="185"/>
      <c r="L97" s="106"/>
      <c r="M97" s="185">
        <v>35</v>
      </c>
      <c r="N97" s="153"/>
      <c r="O97" s="153"/>
      <c r="P97" s="153"/>
      <c r="Q97" s="153"/>
      <c r="R97" s="153">
        <v>35</v>
      </c>
    </row>
    <row r="98" spans="1:18" ht="24.75" customHeight="1">
      <c r="A98" s="147"/>
      <c r="B98" s="147"/>
      <c r="C98" s="147"/>
      <c r="D98" s="180" t="s">
        <v>111</v>
      </c>
      <c r="E98" s="105"/>
      <c r="F98" s="105"/>
      <c r="G98" s="105"/>
      <c r="H98" s="105"/>
      <c r="I98" s="147"/>
      <c r="J98" s="47"/>
      <c r="K98" s="185">
        <v>24</v>
      </c>
      <c r="L98" s="106"/>
      <c r="M98" s="185">
        <v>16.799999999999997</v>
      </c>
      <c r="N98" s="153"/>
      <c r="O98" s="153"/>
      <c r="P98" s="153"/>
      <c r="Q98" s="153"/>
      <c r="R98" s="153">
        <v>16.8</v>
      </c>
    </row>
    <row r="99" spans="1:18" ht="24.75" customHeight="1">
      <c r="A99" s="147"/>
      <c r="B99" s="145" t="s">
        <v>26</v>
      </c>
      <c r="C99" s="145" t="s">
        <v>83</v>
      </c>
      <c r="D99" s="180" t="s">
        <v>107</v>
      </c>
      <c r="E99" s="105"/>
      <c r="F99" s="105"/>
      <c r="G99" s="105"/>
      <c r="H99" s="105"/>
      <c r="I99" s="147"/>
      <c r="J99" s="47">
        <v>0</v>
      </c>
      <c r="K99" s="185">
        <v>16</v>
      </c>
      <c r="L99" s="106"/>
      <c r="M99" s="185">
        <v>0</v>
      </c>
      <c r="N99" s="153"/>
      <c r="O99" s="153"/>
      <c r="P99" s="153"/>
      <c r="Q99" s="153">
        <v>0</v>
      </c>
      <c r="R99" s="153">
        <v>11.2</v>
      </c>
    </row>
    <row r="100" spans="1:18" ht="24.75" customHeight="1">
      <c r="A100" s="147"/>
      <c r="B100" s="147"/>
      <c r="C100" s="147"/>
      <c r="D100" s="180" t="s">
        <v>102</v>
      </c>
      <c r="E100" s="105"/>
      <c r="F100" s="105"/>
      <c r="G100" s="105"/>
      <c r="H100" s="105"/>
      <c r="I100" s="147"/>
      <c r="J100" s="47">
        <v>0</v>
      </c>
      <c r="K100" s="185"/>
      <c r="L100" s="106"/>
      <c r="M100" s="185">
        <v>0</v>
      </c>
      <c r="N100" s="153">
        <v>99</v>
      </c>
      <c r="O100" s="153">
        <v>0.2</v>
      </c>
      <c r="P100" s="153">
        <v>1.5</v>
      </c>
      <c r="Q100" s="153">
        <v>29.700000000000003</v>
      </c>
      <c r="R100" s="153">
        <v>29.700000000000003</v>
      </c>
    </row>
    <row r="101" spans="1:18" ht="24.75" customHeight="1">
      <c r="A101" s="147"/>
      <c r="B101" s="145" t="s">
        <v>27</v>
      </c>
      <c r="C101" s="145" t="s">
        <v>65</v>
      </c>
      <c r="D101" s="146" t="s">
        <v>138</v>
      </c>
      <c r="E101" s="146">
        <v>10</v>
      </c>
      <c r="F101" s="47">
        <v>1</v>
      </c>
      <c r="G101" s="47">
        <v>1.2</v>
      </c>
      <c r="H101" s="47">
        <v>1.5</v>
      </c>
      <c r="I101" s="147"/>
      <c r="J101" s="47">
        <v>18</v>
      </c>
      <c r="K101" s="185">
        <v>24</v>
      </c>
      <c r="L101" s="106"/>
      <c r="M101" s="185">
        <v>16.799999999999997</v>
      </c>
      <c r="N101" s="153"/>
      <c r="O101" s="153"/>
      <c r="P101" s="153"/>
      <c r="Q101" s="153"/>
      <c r="R101" s="153">
        <v>34.8</v>
      </c>
    </row>
    <row r="102" spans="1:18" ht="24.75" customHeight="1">
      <c r="A102" s="147"/>
      <c r="B102" s="147"/>
      <c r="C102" s="147"/>
      <c r="D102" s="146" t="s">
        <v>147</v>
      </c>
      <c r="E102" s="146">
        <v>12</v>
      </c>
      <c r="F102" s="47">
        <v>1.1</v>
      </c>
      <c r="G102" s="47">
        <v>1.3</v>
      </c>
      <c r="H102" s="47">
        <v>1.5</v>
      </c>
      <c r="I102" s="147"/>
      <c r="J102" s="47">
        <v>25.740000000000006</v>
      </c>
      <c r="K102" s="185"/>
      <c r="L102" s="106"/>
      <c r="M102" s="185">
        <v>0</v>
      </c>
      <c r="N102" s="153"/>
      <c r="O102" s="153"/>
      <c r="P102" s="153"/>
      <c r="Q102" s="153"/>
      <c r="R102" s="153">
        <v>25.740000000000006</v>
      </c>
    </row>
    <row r="103" spans="1:18" ht="24.75" customHeight="1">
      <c r="A103" s="147"/>
      <c r="B103" s="147"/>
      <c r="C103" s="147"/>
      <c r="D103" s="146" t="s">
        <v>149</v>
      </c>
      <c r="E103" s="146">
        <v>12</v>
      </c>
      <c r="F103" s="47">
        <v>1</v>
      </c>
      <c r="G103" s="47">
        <v>1.3</v>
      </c>
      <c r="H103" s="47">
        <v>1.5</v>
      </c>
      <c r="I103" s="147"/>
      <c r="J103" s="47">
        <v>23.4</v>
      </c>
      <c r="K103" s="185"/>
      <c r="L103" s="106"/>
      <c r="M103" s="185">
        <v>0</v>
      </c>
      <c r="N103" s="153"/>
      <c r="O103" s="153"/>
      <c r="P103" s="153"/>
      <c r="Q103" s="153"/>
      <c r="R103" s="153">
        <v>23.4</v>
      </c>
    </row>
    <row r="104" spans="1:18" ht="24.75" customHeight="1">
      <c r="A104" s="147"/>
      <c r="B104" s="147"/>
      <c r="C104" s="147"/>
      <c r="D104" s="146" t="s">
        <v>150</v>
      </c>
      <c r="E104" s="146">
        <v>10</v>
      </c>
      <c r="F104" s="47">
        <v>1.1</v>
      </c>
      <c r="G104" s="47">
        <v>1.3</v>
      </c>
      <c r="H104" s="47">
        <v>1.5</v>
      </c>
      <c r="I104" s="147"/>
      <c r="J104" s="47">
        <v>21.450000000000003</v>
      </c>
      <c r="K104" s="185">
        <v>36</v>
      </c>
      <c r="L104" s="106"/>
      <c r="M104" s="185">
        <v>25.2</v>
      </c>
      <c r="N104" s="153"/>
      <c r="O104" s="153"/>
      <c r="P104" s="153"/>
      <c r="Q104" s="153"/>
      <c r="R104" s="153">
        <v>46.650000000000006</v>
      </c>
    </row>
    <row r="105" spans="1:18" ht="24.75" customHeight="1">
      <c r="A105" s="147"/>
      <c r="B105" s="147"/>
      <c r="C105" s="147"/>
      <c r="D105" s="146" t="s">
        <v>66</v>
      </c>
      <c r="E105" s="146"/>
      <c r="F105" s="47"/>
      <c r="G105" s="47"/>
      <c r="H105" s="47"/>
      <c r="I105" s="147"/>
      <c r="J105" s="47">
        <v>0</v>
      </c>
      <c r="K105" s="185">
        <v>70</v>
      </c>
      <c r="L105" s="106"/>
      <c r="M105" s="185">
        <v>49</v>
      </c>
      <c r="N105" s="153"/>
      <c r="O105" s="153"/>
      <c r="P105" s="153"/>
      <c r="Q105" s="153"/>
      <c r="R105" s="153">
        <v>49</v>
      </c>
    </row>
    <row r="106" spans="1:18" ht="24.75" customHeight="1">
      <c r="A106" s="147"/>
      <c r="B106" s="147"/>
      <c r="C106" s="147"/>
      <c r="D106" s="146" t="s">
        <v>136</v>
      </c>
      <c r="E106" s="146">
        <v>12</v>
      </c>
      <c r="F106" s="47">
        <v>1.1</v>
      </c>
      <c r="G106" s="47">
        <v>1.3</v>
      </c>
      <c r="H106" s="47">
        <v>1.5</v>
      </c>
      <c r="I106" s="147"/>
      <c r="J106" s="47">
        <v>25.740000000000006</v>
      </c>
      <c r="K106" s="185"/>
      <c r="L106" s="106"/>
      <c r="M106" s="185">
        <v>0</v>
      </c>
      <c r="N106" s="153"/>
      <c r="O106" s="153"/>
      <c r="P106" s="153"/>
      <c r="Q106" s="153"/>
      <c r="R106" s="153">
        <v>25.740000000000006</v>
      </c>
    </row>
    <row r="107" spans="1:18" ht="24.75" customHeight="1">
      <c r="A107" s="147"/>
      <c r="B107" s="147"/>
      <c r="C107" s="147"/>
      <c r="D107" s="106" t="s">
        <v>152</v>
      </c>
      <c r="E107" s="47">
        <v>3</v>
      </c>
      <c r="F107" s="47">
        <v>1</v>
      </c>
      <c r="G107" s="47">
        <v>1.3</v>
      </c>
      <c r="H107" s="47">
        <v>1.5</v>
      </c>
      <c r="I107" s="147"/>
      <c r="J107" s="47">
        <v>5.85</v>
      </c>
      <c r="K107" s="185">
        <v>10</v>
      </c>
      <c r="L107" s="106"/>
      <c r="M107" s="185">
        <v>7</v>
      </c>
      <c r="N107" s="153"/>
      <c r="O107" s="153"/>
      <c r="P107" s="153"/>
      <c r="Q107" s="153"/>
      <c r="R107" s="153">
        <v>12.850000000000001</v>
      </c>
    </row>
    <row r="108" spans="1:18" ht="24.75" customHeight="1">
      <c r="A108" s="181" t="s">
        <v>35</v>
      </c>
      <c r="B108" s="181" t="s">
        <v>36</v>
      </c>
      <c r="C108" s="181" t="s">
        <v>65</v>
      </c>
      <c r="D108" s="146" t="s">
        <v>133</v>
      </c>
      <c r="E108" s="47">
        <v>18</v>
      </c>
      <c r="F108" s="47">
        <v>1</v>
      </c>
      <c r="G108" s="47">
        <v>1.2</v>
      </c>
      <c r="H108" s="47">
        <v>1.3</v>
      </c>
      <c r="I108" s="147"/>
      <c r="J108" s="47">
        <f aca="true" t="shared" si="9" ref="J108:J113">E108*F108*G108*H108</f>
        <v>28.08</v>
      </c>
      <c r="K108" s="106">
        <v>21</v>
      </c>
      <c r="L108" s="145"/>
      <c r="M108" s="106">
        <f>K108*0.7</f>
        <v>14.7</v>
      </c>
      <c r="N108" s="153"/>
      <c r="O108" s="153"/>
      <c r="P108" s="147"/>
      <c r="Q108" s="153"/>
      <c r="R108" s="153">
        <f>J108+M108+O108</f>
        <v>42.78</v>
      </c>
    </row>
    <row r="109" spans="1:18" ht="24.75" customHeight="1">
      <c r="A109" s="182"/>
      <c r="B109" s="182"/>
      <c r="C109" s="183"/>
      <c r="D109" s="146" t="s">
        <v>175</v>
      </c>
      <c r="E109" s="47">
        <v>9</v>
      </c>
      <c r="F109" s="47">
        <v>1.1</v>
      </c>
      <c r="G109" s="47">
        <v>1.2</v>
      </c>
      <c r="H109" s="47">
        <v>1.3</v>
      </c>
      <c r="I109" s="147"/>
      <c r="J109" s="47">
        <f t="shared" si="9"/>
        <v>15.444</v>
      </c>
      <c r="K109" s="106">
        <v>16</v>
      </c>
      <c r="L109" s="145"/>
      <c r="M109" s="106">
        <f>K109*0.7</f>
        <v>11.2</v>
      </c>
      <c r="N109" s="153"/>
      <c r="O109" s="153"/>
      <c r="P109" s="147"/>
      <c r="Q109" s="153"/>
      <c r="R109" s="153">
        <f>J109+M109+O109</f>
        <v>26.644</v>
      </c>
    </row>
    <row r="110" spans="1:18" s="142" customFormat="1" ht="24.75" customHeight="1">
      <c r="A110" s="182"/>
      <c r="B110" s="182"/>
      <c r="C110" s="183"/>
      <c r="D110" s="146" t="s">
        <v>176</v>
      </c>
      <c r="E110" s="47">
        <v>12</v>
      </c>
      <c r="F110" s="47">
        <v>1</v>
      </c>
      <c r="G110" s="47">
        <v>1.2</v>
      </c>
      <c r="H110" s="47">
        <v>1.3</v>
      </c>
      <c r="I110" s="147"/>
      <c r="J110" s="47">
        <f t="shared" si="9"/>
        <v>18.72</v>
      </c>
      <c r="K110" s="106">
        <v>14</v>
      </c>
      <c r="L110" s="145"/>
      <c r="M110" s="106">
        <f>K110*0.7</f>
        <v>9.799999999999999</v>
      </c>
      <c r="N110" s="153"/>
      <c r="O110" s="153"/>
      <c r="P110" s="147"/>
      <c r="Q110" s="153"/>
      <c r="R110" s="153">
        <f>J110+M110+O110</f>
        <v>28.519999999999996</v>
      </c>
    </row>
    <row r="111" spans="1:18" s="142" customFormat="1" ht="24.75" customHeight="1">
      <c r="A111" s="182"/>
      <c r="B111" s="182"/>
      <c r="C111" s="183"/>
      <c r="D111" s="146" t="s">
        <v>152</v>
      </c>
      <c r="E111" s="47">
        <v>9</v>
      </c>
      <c r="F111" s="47">
        <v>1</v>
      </c>
      <c r="G111" s="47">
        <v>1.2</v>
      </c>
      <c r="H111" s="47">
        <v>1.3</v>
      </c>
      <c r="I111" s="147"/>
      <c r="J111" s="47">
        <f t="shared" si="9"/>
        <v>14.04</v>
      </c>
      <c r="K111" s="106">
        <v>40</v>
      </c>
      <c r="L111" s="145"/>
      <c r="M111" s="106">
        <f>K111*0.7</f>
        <v>28</v>
      </c>
      <c r="N111" s="153"/>
      <c r="O111" s="153"/>
      <c r="P111" s="147"/>
      <c r="Q111" s="153"/>
      <c r="R111" s="153">
        <f>J111+M111+O111</f>
        <v>42.04</v>
      </c>
    </row>
    <row r="112" spans="1:18" s="142" customFormat="1" ht="24.75" customHeight="1">
      <c r="A112" s="182"/>
      <c r="B112" s="182"/>
      <c r="C112" s="183"/>
      <c r="D112" s="106" t="s">
        <v>97</v>
      </c>
      <c r="E112" s="153">
        <v>16</v>
      </c>
      <c r="F112" s="153">
        <v>1</v>
      </c>
      <c r="G112" s="47">
        <v>1.2</v>
      </c>
      <c r="H112" s="47">
        <v>1.3</v>
      </c>
      <c r="I112" s="147"/>
      <c r="J112" s="47">
        <f t="shared" si="9"/>
        <v>24.96</v>
      </c>
      <c r="K112" s="106"/>
      <c r="L112" s="106"/>
      <c r="M112" s="153"/>
      <c r="N112" s="153"/>
      <c r="O112" s="153"/>
      <c r="P112" s="153"/>
      <c r="Q112" s="153"/>
      <c r="R112" s="153">
        <v>24.96</v>
      </c>
    </row>
    <row r="113" spans="1:18" ht="24.75" customHeight="1">
      <c r="A113" s="182"/>
      <c r="B113" s="182"/>
      <c r="C113" s="184"/>
      <c r="D113" s="146" t="s">
        <v>66</v>
      </c>
      <c r="E113" s="47">
        <v>30</v>
      </c>
      <c r="F113" s="47">
        <v>1.1</v>
      </c>
      <c r="G113" s="47">
        <v>1.2</v>
      </c>
      <c r="H113" s="47">
        <v>1.3</v>
      </c>
      <c r="I113" s="147"/>
      <c r="J113" s="47">
        <f t="shared" si="9"/>
        <v>51.480000000000004</v>
      </c>
      <c r="K113" s="106">
        <v>60</v>
      </c>
      <c r="L113" s="145"/>
      <c r="M113" s="106">
        <f>K113*0.7</f>
        <v>42</v>
      </c>
      <c r="N113" s="153"/>
      <c r="O113" s="153"/>
      <c r="P113" s="147"/>
      <c r="Q113" s="153"/>
      <c r="R113" s="153">
        <f>J113+M113+O113</f>
        <v>93.48</v>
      </c>
    </row>
    <row r="114" spans="1:18" ht="24.75" customHeight="1">
      <c r="A114" s="182"/>
      <c r="B114" s="182"/>
      <c r="C114" s="181" t="s">
        <v>83</v>
      </c>
      <c r="D114" s="185" t="s">
        <v>177</v>
      </c>
      <c r="E114" s="105"/>
      <c r="F114" s="105"/>
      <c r="G114" s="105"/>
      <c r="H114" s="105"/>
      <c r="I114" s="105"/>
      <c r="J114" s="147"/>
      <c r="K114" s="185">
        <v>27</v>
      </c>
      <c r="L114" s="185"/>
      <c r="M114" s="185">
        <v>18.9</v>
      </c>
      <c r="N114" s="185"/>
      <c r="O114" s="147"/>
      <c r="P114" s="147"/>
      <c r="Q114" s="185">
        <v>0</v>
      </c>
      <c r="R114" s="185">
        <v>18.9</v>
      </c>
    </row>
    <row r="115" spans="1:18" ht="24.75" customHeight="1">
      <c r="A115" s="182"/>
      <c r="B115" s="182"/>
      <c r="C115" s="183"/>
      <c r="D115" s="185" t="s">
        <v>133</v>
      </c>
      <c r="E115" s="105">
        <v>16</v>
      </c>
      <c r="F115" s="105">
        <v>1</v>
      </c>
      <c r="G115" s="105">
        <v>1.2</v>
      </c>
      <c r="H115" s="105">
        <v>1</v>
      </c>
      <c r="I115" s="147"/>
      <c r="J115" s="105">
        <v>19.2</v>
      </c>
      <c r="K115" s="185">
        <v>25</v>
      </c>
      <c r="L115" s="185"/>
      <c r="M115" s="185">
        <v>17.5</v>
      </c>
      <c r="N115" s="185"/>
      <c r="O115" s="147"/>
      <c r="P115" s="147"/>
      <c r="Q115" s="185">
        <v>0</v>
      </c>
      <c r="R115" s="185">
        <v>36.7</v>
      </c>
    </row>
    <row r="116" spans="1:18" ht="24.75" customHeight="1">
      <c r="A116" s="182"/>
      <c r="B116" s="186"/>
      <c r="C116" s="184"/>
      <c r="D116" s="185" t="s">
        <v>111</v>
      </c>
      <c r="E116" s="105"/>
      <c r="F116" s="105"/>
      <c r="G116" s="105"/>
      <c r="H116" s="105"/>
      <c r="I116" s="105"/>
      <c r="J116" s="147"/>
      <c r="K116" s="185">
        <v>20</v>
      </c>
      <c r="L116" s="185"/>
      <c r="M116" s="185">
        <v>14</v>
      </c>
      <c r="N116" s="185"/>
      <c r="O116" s="147"/>
      <c r="P116" s="147"/>
      <c r="Q116" s="185">
        <v>0</v>
      </c>
      <c r="R116" s="185">
        <v>14</v>
      </c>
    </row>
    <row r="117" spans="1:18" ht="24.75" customHeight="1">
      <c r="A117" s="182"/>
      <c r="B117" s="181" t="s">
        <v>37</v>
      </c>
      <c r="C117" s="181" t="s">
        <v>65</v>
      </c>
      <c r="D117" s="106" t="s">
        <v>175</v>
      </c>
      <c r="E117" s="47">
        <v>30</v>
      </c>
      <c r="F117" s="47">
        <v>1.1</v>
      </c>
      <c r="G117" s="47">
        <v>1.2</v>
      </c>
      <c r="H117" s="47">
        <v>1</v>
      </c>
      <c r="I117" s="147"/>
      <c r="J117" s="47">
        <f>E117*F117*G117*H117</f>
        <v>39.6</v>
      </c>
      <c r="K117" s="106">
        <v>31</v>
      </c>
      <c r="L117" s="145"/>
      <c r="M117" s="106">
        <f aca="true" t="shared" si="10" ref="M117:M121">K117*0.7</f>
        <v>21.7</v>
      </c>
      <c r="N117" s="153"/>
      <c r="O117" s="153"/>
      <c r="P117" s="153"/>
      <c r="Q117" s="153"/>
      <c r="R117" s="153">
        <f aca="true" t="shared" si="11" ref="R117:R121">J117+M117+Q117</f>
        <v>61.3</v>
      </c>
    </row>
    <row r="118" spans="1:18" s="142" customFormat="1" ht="24.75" customHeight="1">
      <c r="A118" s="182"/>
      <c r="B118" s="182"/>
      <c r="C118" s="183"/>
      <c r="D118" s="106" t="s">
        <v>152</v>
      </c>
      <c r="E118" s="47">
        <v>3</v>
      </c>
      <c r="F118" s="47">
        <v>1.1</v>
      </c>
      <c r="G118" s="47">
        <v>1.3</v>
      </c>
      <c r="H118" s="47">
        <v>1</v>
      </c>
      <c r="I118" s="147"/>
      <c r="J118" s="47">
        <f>E118*F118*G118*H118</f>
        <v>4.290000000000001</v>
      </c>
      <c r="K118" s="106">
        <v>10</v>
      </c>
      <c r="L118" s="145"/>
      <c r="M118" s="106">
        <f t="shared" si="10"/>
        <v>7</v>
      </c>
      <c r="N118" s="153"/>
      <c r="O118" s="153"/>
      <c r="P118" s="153"/>
      <c r="Q118" s="153"/>
      <c r="R118" s="153">
        <f t="shared" si="11"/>
        <v>11.290000000000001</v>
      </c>
    </row>
    <row r="119" spans="1:18" s="142" customFormat="1" ht="24.75" customHeight="1">
      <c r="A119" s="182"/>
      <c r="B119" s="182"/>
      <c r="C119" s="183"/>
      <c r="D119" s="106" t="s">
        <v>133</v>
      </c>
      <c r="E119" s="47"/>
      <c r="F119" s="47"/>
      <c r="G119" s="47"/>
      <c r="H119" s="47"/>
      <c r="I119" s="147"/>
      <c r="J119" s="47"/>
      <c r="K119" s="106">
        <v>20</v>
      </c>
      <c r="L119" s="145"/>
      <c r="M119" s="106">
        <f t="shared" si="10"/>
        <v>14</v>
      </c>
      <c r="N119" s="153"/>
      <c r="O119" s="153"/>
      <c r="P119" s="153"/>
      <c r="Q119" s="153"/>
      <c r="R119" s="153">
        <f t="shared" si="11"/>
        <v>14</v>
      </c>
    </row>
    <row r="120" spans="1:18" ht="24.75" customHeight="1">
      <c r="A120" s="182"/>
      <c r="B120" s="182"/>
      <c r="C120" s="183"/>
      <c r="D120" s="106" t="s">
        <v>66</v>
      </c>
      <c r="E120" s="47"/>
      <c r="F120" s="47"/>
      <c r="G120" s="47"/>
      <c r="H120" s="47"/>
      <c r="I120" s="147"/>
      <c r="J120" s="47"/>
      <c r="K120" s="106">
        <v>55</v>
      </c>
      <c r="L120" s="145"/>
      <c r="M120" s="106">
        <f t="shared" si="10"/>
        <v>38.5</v>
      </c>
      <c r="N120" s="153"/>
      <c r="O120" s="153"/>
      <c r="P120" s="153"/>
      <c r="Q120" s="153"/>
      <c r="R120" s="153">
        <f t="shared" si="11"/>
        <v>38.5</v>
      </c>
    </row>
    <row r="121" spans="1:18" ht="24.75" customHeight="1">
      <c r="A121" s="182"/>
      <c r="B121" s="182"/>
      <c r="C121" s="184"/>
      <c r="D121" s="106" t="s">
        <v>214</v>
      </c>
      <c r="E121" s="47"/>
      <c r="F121" s="47"/>
      <c r="G121" s="47"/>
      <c r="H121" s="47"/>
      <c r="I121" s="147"/>
      <c r="J121" s="47"/>
      <c r="K121" s="106">
        <v>18</v>
      </c>
      <c r="L121" s="145"/>
      <c r="M121" s="106">
        <f t="shared" si="10"/>
        <v>12.6</v>
      </c>
      <c r="N121" s="153"/>
      <c r="O121" s="153"/>
      <c r="P121" s="153"/>
      <c r="Q121" s="153"/>
      <c r="R121" s="153">
        <f t="shared" si="11"/>
        <v>12.6</v>
      </c>
    </row>
    <row r="122" spans="1:18" ht="24.75" customHeight="1">
      <c r="A122" s="182"/>
      <c r="B122" s="182"/>
      <c r="C122" s="181" t="s">
        <v>83</v>
      </c>
      <c r="D122" s="185" t="s">
        <v>177</v>
      </c>
      <c r="E122" s="105">
        <v>12</v>
      </c>
      <c r="F122" s="105">
        <v>1.1</v>
      </c>
      <c r="G122" s="105">
        <v>1.3</v>
      </c>
      <c r="H122" s="105">
        <v>1.1</v>
      </c>
      <c r="I122" s="147"/>
      <c r="J122" s="105">
        <v>17.16</v>
      </c>
      <c r="K122" s="185">
        <v>27</v>
      </c>
      <c r="L122" s="145"/>
      <c r="M122" s="185">
        <v>18.9</v>
      </c>
      <c r="N122" s="185"/>
      <c r="O122" s="185"/>
      <c r="P122" s="185"/>
      <c r="Q122" s="185">
        <v>0</v>
      </c>
      <c r="R122" s="185">
        <v>36.06</v>
      </c>
    </row>
    <row r="123" spans="1:18" ht="24.75" customHeight="1">
      <c r="A123" s="182"/>
      <c r="B123" s="182"/>
      <c r="C123" s="183"/>
      <c r="D123" s="185" t="s">
        <v>215</v>
      </c>
      <c r="E123" s="105">
        <v>16</v>
      </c>
      <c r="F123" s="105">
        <v>1.1</v>
      </c>
      <c r="G123" s="105">
        <v>1.3</v>
      </c>
      <c r="H123" s="105">
        <v>1.1</v>
      </c>
      <c r="I123" s="147"/>
      <c r="J123" s="105">
        <v>22.88</v>
      </c>
      <c r="K123" s="185"/>
      <c r="L123" s="145"/>
      <c r="M123" s="185"/>
      <c r="N123" s="185"/>
      <c r="O123" s="185"/>
      <c r="P123" s="185"/>
      <c r="Q123" s="185"/>
      <c r="R123" s="185">
        <v>22.88</v>
      </c>
    </row>
    <row r="124" spans="1:18" ht="24.75" customHeight="1">
      <c r="A124" s="182"/>
      <c r="B124" s="182"/>
      <c r="C124" s="183"/>
      <c r="D124" s="185" t="s">
        <v>133</v>
      </c>
      <c r="E124" s="105"/>
      <c r="F124" s="105"/>
      <c r="G124" s="105"/>
      <c r="H124" s="105"/>
      <c r="I124" s="147"/>
      <c r="J124" s="105">
        <v>0</v>
      </c>
      <c r="K124" s="185">
        <v>40</v>
      </c>
      <c r="L124" s="145"/>
      <c r="M124" s="185">
        <v>28</v>
      </c>
      <c r="N124" s="185"/>
      <c r="O124" s="185"/>
      <c r="P124" s="185"/>
      <c r="Q124" s="185">
        <v>0</v>
      </c>
      <c r="R124" s="185">
        <v>28</v>
      </c>
    </row>
    <row r="125" spans="1:18" ht="24.75" customHeight="1">
      <c r="A125" s="182"/>
      <c r="B125" s="186"/>
      <c r="C125" s="184"/>
      <c r="D125" s="185" t="s">
        <v>111</v>
      </c>
      <c r="E125" s="105"/>
      <c r="F125" s="105"/>
      <c r="G125" s="105"/>
      <c r="H125" s="105"/>
      <c r="I125" s="147"/>
      <c r="J125" s="105">
        <v>0</v>
      </c>
      <c r="K125" s="185">
        <v>80</v>
      </c>
      <c r="L125" s="145"/>
      <c r="M125" s="185">
        <v>56</v>
      </c>
      <c r="N125" s="185"/>
      <c r="O125" s="185"/>
      <c r="P125" s="185"/>
      <c r="Q125" s="185">
        <v>0</v>
      </c>
      <c r="R125" s="185">
        <v>56</v>
      </c>
    </row>
    <row r="126" spans="1:18" ht="24.75" customHeight="1">
      <c r="A126" s="182"/>
      <c r="B126" s="187" t="s">
        <v>38</v>
      </c>
      <c r="C126" s="187" t="s">
        <v>65</v>
      </c>
      <c r="D126" s="188" t="s">
        <v>184</v>
      </c>
      <c r="E126" s="189">
        <v>8</v>
      </c>
      <c r="F126" s="189">
        <v>1</v>
      </c>
      <c r="G126" s="189">
        <v>1.3</v>
      </c>
      <c r="H126" s="189">
        <v>1.1</v>
      </c>
      <c r="I126" s="189"/>
      <c r="J126" s="189">
        <v>11.440000000000001</v>
      </c>
      <c r="K126" s="191"/>
      <c r="L126" s="191"/>
      <c r="M126" s="191"/>
      <c r="N126" s="179"/>
      <c r="O126" s="179"/>
      <c r="P126" s="179"/>
      <c r="Q126" s="179"/>
      <c r="R126" s="179">
        <v>11.440000000000001</v>
      </c>
    </row>
    <row r="127" spans="1:18" s="142" customFormat="1" ht="24.75" customHeight="1">
      <c r="A127" s="182"/>
      <c r="B127" s="190"/>
      <c r="C127" s="190"/>
      <c r="D127" s="188" t="s">
        <v>175</v>
      </c>
      <c r="E127" s="189">
        <v>9</v>
      </c>
      <c r="F127" s="189">
        <v>1.1</v>
      </c>
      <c r="G127" s="189">
        <v>1.2</v>
      </c>
      <c r="H127" s="189">
        <v>1.1</v>
      </c>
      <c r="I127" s="189"/>
      <c r="J127" s="189">
        <v>13.068000000000001</v>
      </c>
      <c r="K127" s="191">
        <v>21</v>
      </c>
      <c r="L127" s="191"/>
      <c r="M127" s="191">
        <v>14.7</v>
      </c>
      <c r="N127" s="179"/>
      <c r="O127" s="179"/>
      <c r="P127" s="179"/>
      <c r="Q127" s="179"/>
      <c r="R127" s="179">
        <v>27.768</v>
      </c>
    </row>
    <row r="128" spans="1:18" s="142" customFormat="1" ht="24.75" customHeight="1">
      <c r="A128" s="182"/>
      <c r="B128" s="190"/>
      <c r="C128" s="190"/>
      <c r="D128" s="188" t="s">
        <v>185</v>
      </c>
      <c r="E128" s="189">
        <v>28</v>
      </c>
      <c r="F128" s="189">
        <v>1</v>
      </c>
      <c r="G128" s="189">
        <v>1.2</v>
      </c>
      <c r="H128" s="189">
        <v>1.1</v>
      </c>
      <c r="I128" s="189"/>
      <c r="J128" s="189">
        <v>36.96000000000001</v>
      </c>
      <c r="K128" s="191">
        <v>21</v>
      </c>
      <c r="L128" s="191"/>
      <c r="M128" s="191">
        <v>14.7</v>
      </c>
      <c r="N128" s="179"/>
      <c r="O128" s="179"/>
      <c r="P128" s="179"/>
      <c r="Q128" s="179"/>
      <c r="R128" s="179">
        <v>51.66000000000001</v>
      </c>
    </row>
    <row r="129" spans="1:18" ht="24.75" customHeight="1">
      <c r="A129" s="182"/>
      <c r="B129" s="190"/>
      <c r="C129" s="190"/>
      <c r="D129" s="188" t="s">
        <v>180</v>
      </c>
      <c r="E129" s="189"/>
      <c r="F129" s="189"/>
      <c r="G129" s="189"/>
      <c r="H129" s="189"/>
      <c r="I129" s="189"/>
      <c r="J129" s="189"/>
      <c r="K129" s="191">
        <v>18</v>
      </c>
      <c r="L129" s="191"/>
      <c r="M129" s="191">
        <v>12.6</v>
      </c>
      <c r="N129" s="179"/>
      <c r="O129" s="179"/>
      <c r="P129" s="179"/>
      <c r="Q129" s="179"/>
      <c r="R129" s="179">
        <v>12.6</v>
      </c>
    </row>
    <row r="130" spans="1:18" ht="24.75" customHeight="1">
      <c r="A130" s="182"/>
      <c r="B130" s="190"/>
      <c r="C130" s="190"/>
      <c r="D130" s="188" t="s">
        <v>66</v>
      </c>
      <c r="E130" s="189"/>
      <c r="F130" s="189"/>
      <c r="G130" s="189"/>
      <c r="H130" s="189"/>
      <c r="I130" s="189"/>
      <c r="J130" s="189"/>
      <c r="K130" s="191">
        <v>60</v>
      </c>
      <c r="L130" s="191"/>
      <c r="M130" s="191">
        <v>42</v>
      </c>
      <c r="N130" s="179"/>
      <c r="O130" s="179"/>
      <c r="P130" s="179"/>
      <c r="Q130" s="179"/>
      <c r="R130" s="179">
        <v>42</v>
      </c>
    </row>
    <row r="131" spans="1:18" ht="24.75" customHeight="1">
      <c r="A131" s="182"/>
      <c r="B131" s="190"/>
      <c r="C131" s="192"/>
      <c r="D131" s="188" t="s">
        <v>152</v>
      </c>
      <c r="E131" s="189"/>
      <c r="F131" s="189"/>
      <c r="G131" s="189"/>
      <c r="H131" s="189"/>
      <c r="I131" s="189"/>
      <c r="J131" s="189"/>
      <c r="K131" s="191">
        <v>10</v>
      </c>
      <c r="L131" s="191"/>
      <c r="M131" s="191">
        <v>7</v>
      </c>
      <c r="N131" s="179"/>
      <c r="O131" s="179"/>
      <c r="P131" s="179"/>
      <c r="Q131" s="179"/>
      <c r="R131" s="179">
        <v>7</v>
      </c>
    </row>
    <row r="132" spans="1:18" ht="24.75" customHeight="1">
      <c r="A132" s="182"/>
      <c r="B132" s="190"/>
      <c r="C132" s="193" t="s">
        <v>83</v>
      </c>
      <c r="D132" s="194" t="s">
        <v>177</v>
      </c>
      <c r="E132" s="195">
        <v>14</v>
      </c>
      <c r="F132" s="195">
        <v>1</v>
      </c>
      <c r="G132" s="195">
        <v>1.2</v>
      </c>
      <c r="H132" s="189">
        <v>1.1</v>
      </c>
      <c r="I132" s="189"/>
      <c r="J132" s="195">
        <v>18.480000000000004</v>
      </c>
      <c r="K132" s="194">
        <v>27</v>
      </c>
      <c r="L132" s="191"/>
      <c r="M132" s="194">
        <v>18.9</v>
      </c>
      <c r="N132" s="179"/>
      <c r="O132" s="179"/>
      <c r="P132" s="179"/>
      <c r="Q132" s="179"/>
      <c r="R132" s="194">
        <v>37.38</v>
      </c>
    </row>
    <row r="133" spans="1:18" ht="24.75" customHeight="1">
      <c r="A133" s="182"/>
      <c r="B133" s="190"/>
      <c r="C133" s="196"/>
      <c r="D133" s="194" t="s">
        <v>133</v>
      </c>
      <c r="E133" s="195">
        <v>28</v>
      </c>
      <c r="F133" s="195">
        <v>1.1</v>
      </c>
      <c r="G133" s="195">
        <v>1.2</v>
      </c>
      <c r="H133" s="189">
        <v>1.1</v>
      </c>
      <c r="I133" s="189"/>
      <c r="J133" s="195">
        <v>40.656000000000006</v>
      </c>
      <c r="K133" s="194">
        <v>15</v>
      </c>
      <c r="L133" s="191"/>
      <c r="M133" s="194">
        <v>10.5</v>
      </c>
      <c r="N133" s="179"/>
      <c r="O133" s="179"/>
      <c r="P133" s="179"/>
      <c r="Q133" s="179"/>
      <c r="R133" s="194">
        <v>51.156000000000006</v>
      </c>
    </row>
    <row r="134" spans="1:18" ht="24.75" customHeight="1">
      <c r="A134" s="182"/>
      <c r="B134" s="192"/>
      <c r="C134" s="197"/>
      <c r="D134" s="194" t="s">
        <v>111</v>
      </c>
      <c r="E134" s="195"/>
      <c r="F134" s="195"/>
      <c r="G134" s="195"/>
      <c r="H134" s="189"/>
      <c r="I134" s="189"/>
      <c r="J134" s="195">
        <v>0</v>
      </c>
      <c r="K134" s="194">
        <v>48</v>
      </c>
      <c r="L134" s="191"/>
      <c r="M134" s="194">
        <v>33.6</v>
      </c>
      <c r="N134" s="179"/>
      <c r="O134" s="179"/>
      <c r="P134" s="179"/>
      <c r="Q134" s="179"/>
      <c r="R134" s="194">
        <v>33.6</v>
      </c>
    </row>
    <row r="135" spans="1:18" ht="24.75" customHeight="1">
      <c r="A135" s="182"/>
      <c r="B135" s="181" t="s">
        <v>39</v>
      </c>
      <c r="C135" s="193" t="s">
        <v>65</v>
      </c>
      <c r="D135" s="156" t="s">
        <v>185</v>
      </c>
      <c r="E135" s="189">
        <v>18</v>
      </c>
      <c r="F135" s="189">
        <v>1</v>
      </c>
      <c r="G135" s="189">
        <v>1.2</v>
      </c>
      <c r="H135" s="189">
        <v>1.1</v>
      </c>
      <c r="I135" s="189"/>
      <c r="J135" s="189">
        <v>23.76</v>
      </c>
      <c r="K135" s="191">
        <v>25</v>
      </c>
      <c r="L135" s="191"/>
      <c r="M135" s="191">
        <v>17.5</v>
      </c>
      <c r="N135" s="179"/>
      <c r="O135" s="179"/>
      <c r="P135" s="179"/>
      <c r="Q135" s="179">
        <f aca="true" t="shared" si="12" ref="Q135:Q139">N135*O135*P135</f>
        <v>0</v>
      </c>
      <c r="R135" s="179">
        <f aca="true" t="shared" si="13" ref="R135:R139">J135+M135+Q135</f>
        <v>41.26</v>
      </c>
    </row>
    <row r="136" spans="1:18" ht="24.75" customHeight="1">
      <c r="A136" s="182"/>
      <c r="B136" s="182"/>
      <c r="C136" s="196"/>
      <c r="D136" s="156" t="s">
        <v>180</v>
      </c>
      <c r="E136" s="189">
        <v>12</v>
      </c>
      <c r="F136" s="189">
        <v>1</v>
      </c>
      <c r="G136" s="189">
        <v>1.2</v>
      </c>
      <c r="H136" s="189">
        <v>1.1</v>
      </c>
      <c r="I136" s="189"/>
      <c r="J136" s="189">
        <v>15.84</v>
      </c>
      <c r="K136" s="191">
        <v>12</v>
      </c>
      <c r="L136" s="191"/>
      <c r="M136" s="191">
        <v>8.4</v>
      </c>
      <c r="N136" s="179"/>
      <c r="O136" s="179"/>
      <c r="P136" s="179"/>
      <c r="Q136" s="179">
        <f t="shared" si="12"/>
        <v>0</v>
      </c>
      <c r="R136" s="179">
        <f t="shared" si="13"/>
        <v>24.240000000000002</v>
      </c>
    </row>
    <row r="137" spans="1:18" ht="24.75" customHeight="1">
      <c r="A137" s="182"/>
      <c r="B137" s="182"/>
      <c r="C137" s="196"/>
      <c r="D137" s="156" t="s">
        <v>184</v>
      </c>
      <c r="E137" s="189">
        <v>8</v>
      </c>
      <c r="F137" s="189">
        <v>1</v>
      </c>
      <c r="G137" s="189">
        <v>1.3</v>
      </c>
      <c r="H137" s="189">
        <v>1.1</v>
      </c>
      <c r="I137" s="189"/>
      <c r="J137" s="189">
        <v>11.440000000000001</v>
      </c>
      <c r="K137" s="191"/>
      <c r="L137" s="191"/>
      <c r="M137" s="191"/>
      <c r="N137" s="179"/>
      <c r="O137" s="179"/>
      <c r="P137" s="179"/>
      <c r="Q137" s="179">
        <f t="shared" si="12"/>
        <v>0</v>
      </c>
      <c r="R137" s="179">
        <f t="shared" si="13"/>
        <v>11.440000000000001</v>
      </c>
    </row>
    <row r="138" spans="1:18" ht="24.75" customHeight="1">
      <c r="A138" s="182"/>
      <c r="B138" s="182"/>
      <c r="C138" s="196"/>
      <c r="D138" s="156" t="s">
        <v>66</v>
      </c>
      <c r="E138" s="189"/>
      <c r="F138" s="189"/>
      <c r="G138" s="189"/>
      <c r="H138" s="189"/>
      <c r="I138" s="189"/>
      <c r="J138" s="189"/>
      <c r="K138" s="191">
        <v>50</v>
      </c>
      <c r="L138" s="191"/>
      <c r="M138" s="191">
        <v>35</v>
      </c>
      <c r="N138" s="179"/>
      <c r="O138" s="179"/>
      <c r="P138" s="179"/>
      <c r="Q138" s="179">
        <f t="shared" si="12"/>
        <v>0</v>
      </c>
      <c r="R138" s="179">
        <f t="shared" si="13"/>
        <v>35</v>
      </c>
    </row>
    <row r="139" spans="1:18" ht="24.75" customHeight="1">
      <c r="A139" s="182"/>
      <c r="B139" s="182"/>
      <c r="C139" s="197"/>
      <c r="D139" s="156" t="s">
        <v>175</v>
      </c>
      <c r="E139" s="189"/>
      <c r="F139" s="189"/>
      <c r="G139" s="189"/>
      <c r="H139" s="189"/>
      <c r="I139" s="189"/>
      <c r="J139" s="189"/>
      <c r="K139" s="191">
        <v>20</v>
      </c>
      <c r="L139" s="191"/>
      <c r="M139" s="191">
        <v>14</v>
      </c>
      <c r="N139" s="179"/>
      <c r="O139" s="179"/>
      <c r="P139" s="179"/>
      <c r="Q139" s="179">
        <f t="shared" si="12"/>
        <v>0</v>
      </c>
      <c r="R139" s="179">
        <f t="shared" si="13"/>
        <v>14</v>
      </c>
    </row>
    <row r="140" spans="1:18" ht="24.75" customHeight="1">
      <c r="A140" s="182"/>
      <c r="B140" s="182"/>
      <c r="C140" s="193" t="s">
        <v>83</v>
      </c>
      <c r="D140" s="198" t="s">
        <v>177</v>
      </c>
      <c r="E140" s="199">
        <v>18</v>
      </c>
      <c r="F140" s="199">
        <v>1</v>
      </c>
      <c r="G140" s="199">
        <v>1.2</v>
      </c>
      <c r="H140" s="199">
        <v>1.3</v>
      </c>
      <c r="I140" s="189"/>
      <c r="J140" s="199">
        <v>28.08</v>
      </c>
      <c r="K140" s="198">
        <v>31</v>
      </c>
      <c r="L140" s="191"/>
      <c r="M140" s="198">
        <v>21.7</v>
      </c>
      <c r="N140" s="179"/>
      <c r="O140" s="179"/>
      <c r="P140" s="179"/>
      <c r="Q140" s="179"/>
      <c r="R140" s="198">
        <v>49.78</v>
      </c>
    </row>
    <row r="141" spans="1:18" ht="24.75" customHeight="1">
      <c r="A141" s="182"/>
      <c r="B141" s="182"/>
      <c r="C141" s="200"/>
      <c r="D141" s="185" t="s">
        <v>215</v>
      </c>
      <c r="E141" s="105">
        <v>16</v>
      </c>
      <c r="F141" s="105">
        <v>1.1</v>
      </c>
      <c r="G141" s="105">
        <v>1.3</v>
      </c>
      <c r="H141" s="105">
        <v>1.3</v>
      </c>
      <c r="I141" s="147"/>
      <c r="J141" s="105">
        <v>27.04</v>
      </c>
      <c r="K141" s="185"/>
      <c r="L141" s="145"/>
      <c r="M141" s="185"/>
      <c r="N141" s="185"/>
      <c r="O141" s="185"/>
      <c r="P141" s="185"/>
      <c r="Q141" s="185"/>
      <c r="R141" s="185">
        <v>27.04</v>
      </c>
    </row>
    <row r="142" spans="1:18" ht="24.75" customHeight="1">
      <c r="A142" s="182"/>
      <c r="B142" s="182"/>
      <c r="C142" s="196"/>
      <c r="D142" s="198" t="s">
        <v>133</v>
      </c>
      <c r="E142" s="199">
        <v>10</v>
      </c>
      <c r="F142" s="199">
        <v>1</v>
      </c>
      <c r="G142" s="199">
        <v>1.2</v>
      </c>
      <c r="H142" s="199">
        <v>1.3</v>
      </c>
      <c r="I142" s="189"/>
      <c r="J142" s="199">
        <v>15.6</v>
      </c>
      <c r="K142" s="198">
        <v>27</v>
      </c>
      <c r="L142" s="191"/>
      <c r="M142" s="198">
        <v>18.9</v>
      </c>
      <c r="N142" s="179"/>
      <c r="O142" s="179"/>
      <c r="P142" s="179"/>
      <c r="Q142" s="179"/>
      <c r="R142" s="198">
        <v>34.5</v>
      </c>
    </row>
    <row r="143" spans="1:18" ht="24.75" customHeight="1">
      <c r="A143" s="182"/>
      <c r="B143" s="186"/>
      <c r="C143" s="197"/>
      <c r="D143" s="198" t="s">
        <v>111</v>
      </c>
      <c r="E143" s="199"/>
      <c r="F143" s="199"/>
      <c r="G143" s="199"/>
      <c r="H143" s="199"/>
      <c r="I143" s="189"/>
      <c r="J143" s="199">
        <v>0</v>
      </c>
      <c r="K143" s="198">
        <v>56</v>
      </c>
      <c r="L143" s="191"/>
      <c r="M143" s="198">
        <v>39.2</v>
      </c>
      <c r="N143" s="179"/>
      <c r="O143" s="179"/>
      <c r="P143" s="179"/>
      <c r="Q143" s="179"/>
      <c r="R143" s="198">
        <v>39.2</v>
      </c>
    </row>
    <row r="144" spans="1:18" ht="24.75" customHeight="1">
      <c r="A144" s="182"/>
      <c r="B144" s="181" t="s">
        <v>40</v>
      </c>
      <c r="C144" s="181" t="s">
        <v>65</v>
      </c>
      <c r="D144" s="161" t="s">
        <v>189</v>
      </c>
      <c r="E144" s="161">
        <v>32</v>
      </c>
      <c r="F144" s="47">
        <v>1</v>
      </c>
      <c r="G144" s="47">
        <v>1.2</v>
      </c>
      <c r="H144" s="47">
        <v>1</v>
      </c>
      <c r="I144" s="47"/>
      <c r="J144" s="47">
        <f aca="true" t="shared" si="14" ref="J144:J148">E144*F144*G144*H144</f>
        <v>38.4</v>
      </c>
      <c r="K144" s="161"/>
      <c r="L144" s="106"/>
      <c r="M144" s="106">
        <f>K144*0.7*L144</f>
        <v>0</v>
      </c>
      <c r="N144" s="209"/>
      <c r="O144" s="153"/>
      <c r="P144" s="153"/>
      <c r="Q144" s="153">
        <f aca="true" t="shared" si="15" ref="Q144:Q150">N144*O144*P144</f>
        <v>0</v>
      </c>
      <c r="R144" s="153">
        <f aca="true" t="shared" si="16" ref="R144:R150">J144+M144+Q144</f>
        <v>38.4</v>
      </c>
    </row>
    <row r="145" spans="1:18" ht="24.75" customHeight="1">
      <c r="A145" s="182"/>
      <c r="B145" s="182"/>
      <c r="C145" s="182"/>
      <c r="D145" s="161" t="s">
        <v>176</v>
      </c>
      <c r="E145" s="161">
        <v>12</v>
      </c>
      <c r="F145" s="47">
        <v>1</v>
      </c>
      <c r="G145" s="47">
        <v>1.2</v>
      </c>
      <c r="H145" s="47">
        <v>1</v>
      </c>
      <c r="I145" s="47"/>
      <c r="J145" s="47">
        <f t="shared" si="14"/>
        <v>14.399999999999999</v>
      </c>
      <c r="K145" s="161"/>
      <c r="L145" s="106"/>
      <c r="M145" s="106">
        <f>K145*0.7*L145</f>
        <v>0</v>
      </c>
      <c r="N145" s="209"/>
      <c r="O145" s="153"/>
      <c r="P145" s="153"/>
      <c r="Q145" s="153">
        <f t="shared" si="15"/>
        <v>0</v>
      </c>
      <c r="R145" s="153">
        <f t="shared" si="16"/>
        <v>14.399999999999999</v>
      </c>
    </row>
    <row r="146" spans="1:18" ht="24.75" customHeight="1">
      <c r="A146" s="182"/>
      <c r="B146" s="182"/>
      <c r="C146" s="182"/>
      <c r="D146" s="161" t="s">
        <v>133</v>
      </c>
      <c r="E146" s="161"/>
      <c r="F146" s="47"/>
      <c r="G146" s="47"/>
      <c r="H146" s="47"/>
      <c r="I146" s="47"/>
      <c r="J146" s="47">
        <f t="shared" si="14"/>
        <v>0</v>
      </c>
      <c r="K146" s="161">
        <v>21</v>
      </c>
      <c r="L146" s="106"/>
      <c r="M146" s="106">
        <f aca="true" t="shared" si="17" ref="M146:M148">K146*0.7</f>
        <v>14.7</v>
      </c>
      <c r="N146" s="209"/>
      <c r="O146" s="153"/>
      <c r="P146" s="153"/>
      <c r="Q146" s="153">
        <f t="shared" si="15"/>
        <v>0</v>
      </c>
      <c r="R146" s="153">
        <f t="shared" si="16"/>
        <v>14.7</v>
      </c>
    </row>
    <row r="147" spans="1:18" ht="24.75" customHeight="1">
      <c r="A147" s="182"/>
      <c r="B147" s="182"/>
      <c r="C147" s="182"/>
      <c r="D147" s="161" t="s">
        <v>175</v>
      </c>
      <c r="E147" s="161"/>
      <c r="F147" s="47"/>
      <c r="G147" s="47"/>
      <c r="H147" s="47"/>
      <c r="I147" s="47"/>
      <c r="J147" s="47">
        <f t="shared" si="14"/>
        <v>0</v>
      </c>
      <c r="K147" s="161">
        <v>20</v>
      </c>
      <c r="L147" s="106"/>
      <c r="M147" s="106">
        <f t="shared" si="17"/>
        <v>14</v>
      </c>
      <c r="N147" s="209"/>
      <c r="O147" s="153"/>
      <c r="P147" s="153"/>
      <c r="Q147" s="153">
        <f t="shared" si="15"/>
        <v>0</v>
      </c>
      <c r="R147" s="153">
        <f t="shared" si="16"/>
        <v>14</v>
      </c>
    </row>
    <row r="148" spans="1:18" ht="24.75" customHeight="1">
      <c r="A148" s="182"/>
      <c r="B148" s="186"/>
      <c r="C148" s="186"/>
      <c r="D148" s="161" t="s">
        <v>66</v>
      </c>
      <c r="E148" s="161"/>
      <c r="F148" s="47"/>
      <c r="G148" s="47"/>
      <c r="H148" s="47"/>
      <c r="I148" s="47"/>
      <c r="J148" s="47">
        <f t="shared" si="14"/>
        <v>0</v>
      </c>
      <c r="K148" s="161">
        <v>15</v>
      </c>
      <c r="L148" s="106"/>
      <c r="M148" s="106">
        <f t="shared" si="17"/>
        <v>10.5</v>
      </c>
      <c r="N148" s="209"/>
      <c r="O148" s="153"/>
      <c r="P148" s="153"/>
      <c r="Q148" s="153">
        <f t="shared" si="15"/>
        <v>0</v>
      </c>
      <c r="R148" s="153">
        <f t="shared" si="16"/>
        <v>10.5</v>
      </c>
    </row>
    <row r="149" spans="1:18" ht="24.75" customHeight="1">
      <c r="A149" s="182"/>
      <c r="B149" s="181" t="s">
        <v>41</v>
      </c>
      <c r="C149" s="181" t="s">
        <v>83</v>
      </c>
      <c r="D149" s="106" t="s">
        <v>133</v>
      </c>
      <c r="E149" s="47"/>
      <c r="F149" s="47"/>
      <c r="G149" s="47"/>
      <c r="H149" s="47"/>
      <c r="I149" s="47"/>
      <c r="J149" s="47"/>
      <c r="K149" s="106">
        <v>11</v>
      </c>
      <c r="L149" s="106"/>
      <c r="M149" s="106">
        <v>7.7</v>
      </c>
      <c r="N149" s="153"/>
      <c r="O149" s="153"/>
      <c r="P149" s="153"/>
      <c r="Q149" s="153">
        <f t="shared" si="15"/>
        <v>0</v>
      </c>
      <c r="R149" s="153">
        <f t="shared" si="16"/>
        <v>7.7</v>
      </c>
    </row>
    <row r="150" spans="1:18" ht="24.75" customHeight="1">
      <c r="A150" s="186"/>
      <c r="B150" s="184"/>
      <c r="C150" s="184"/>
      <c r="D150" s="106" t="s">
        <v>111</v>
      </c>
      <c r="E150" s="47"/>
      <c r="F150" s="47"/>
      <c r="G150" s="47"/>
      <c r="H150" s="47"/>
      <c r="I150" s="47"/>
      <c r="J150" s="47"/>
      <c r="K150" s="106">
        <v>20</v>
      </c>
      <c r="L150" s="106"/>
      <c r="M150" s="106">
        <v>14</v>
      </c>
      <c r="N150" s="153"/>
      <c r="O150" s="153"/>
      <c r="P150" s="153"/>
      <c r="Q150" s="153">
        <f t="shared" si="15"/>
        <v>0</v>
      </c>
      <c r="R150" s="153">
        <f t="shared" si="16"/>
        <v>14</v>
      </c>
    </row>
    <row r="151" spans="1:18" ht="24.75" customHeight="1">
      <c r="A151" s="128" t="s">
        <v>16</v>
      </c>
      <c r="B151" s="181" t="s">
        <v>17</v>
      </c>
      <c r="C151" s="181" t="s">
        <v>65</v>
      </c>
      <c r="D151" s="146" t="s">
        <v>192</v>
      </c>
      <c r="E151" s="47">
        <v>24</v>
      </c>
      <c r="F151" s="47">
        <v>1</v>
      </c>
      <c r="G151" s="47">
        <v>1.2</v>
      </c>
      <c r="H151" s="47">
        <v>1.3</v>
      </c>
      <c r="I151" s="147"/>
      <c r="J151" s="47">
        <f aca="true" t="shared" si="18" ref="J151:J154">E151*F151*G151*H151</f>
        <v>37.44</v>
      </c>
      <c r="K151" s="106">
        <v>36</v>
      </c>
      <c r="L151" s="145"/>
      <c r="M151" s="106">
        <f aca="true" t="shared" si="19" ref="M151:M158">K151*0.7</f>
        <v>25.2</v>
      </c>
      <c r="N151" s="153"/>
      <c r="O151" s="153"/>
      <c r="P151" s="153"/>
      <c r="Q151" s="153"/>
      <c r="R151" s="153">
        <v>62.64</v>
      </c>
    </row>
    <row r="152" spans="1:18" ht="24.75" customHeight="1">
      <c r="A152" s="130"/>
      <c r="B152" s="182"/>
      <c r="C152" s="182"/>
      <c r="D152" s="146" t="s">
        <v>190</v>
      </c>
      <c r="E152" s="47">
        <v>24</v>
      </c>
      <c r="F152" s="47">
        <v>1.1</v>
      </c>
      <c r="G152" s="47">
        <v>1.2</v>
      </c>
      <c r="H152" s="47">
        <v>1.3</v>
      </c>
      <c r="I152" s="147"/>
      <c r="J152" s="47">
        <f t="shared" si="18"/>
        <v>41.184</v>
      </c>
      <c r="K152" s="106"/>
      <c r="L152" s="145"/>
      <c r="M152" s="106"/>
      <c r="N152" s="153"/>
      <c r="O152" s="153"/>
      <c r="P152" s="153"/>
      <c r="Q152" s="153"/>
      <c r="R152" s="153">
        <v>41.184</v>
      </c>
    </row>
    <row r="153" spans="1:18" ht="24.75" customHeight="1">
      <c r="A153" s="130"/>
      <c r="B153" s="182"/>
      <c r="C153" s="182"/>
      <c r="D153" s="106" t="s">
        <v>66</v>
      </c>
      <c r="E153" s="153">
        <v>36</v>
      </c>
      <c r="F153" s="153">
        <v>1.1</v>
      </c>
      <c r="G153" s="47">
        <v>1.2</v>
      </c>
      <c r="H153" s="47">
        <v>1.3</v>
      </c>
      <c r="I153" s="147"/>
      <c r="J153" s="47">
        <f t="shared" si="18"/>
        <v>61.776</v>
      </c>
      <c r="K153" s="106">
        <v>55</v>
      </c>
      <c r="L153" s="145"/>
      <c r="M153" s="106">
        <f t="shared" si="19"/>
        <v>38.5</v>
      </c>
      <c r="N153" s="153"/>
      <c r="O153" s="153"/>
      <c r="P153" s="153"/>
      <c r="Q153" s="153"/>
      <c r="R153" s="153">
        <v>100.27600000000001</v>
      </c>
    </row>
    <row r="154" spans="1:18" ht="24.75" customHeight="1">
      <c r="A154" s="130"/>
      <c r="B154" s="182"/>
      <c r="C154" s="186"/>
      <c r="D154" s="106" t="s">
        <v>97</v>
      </c>
      <c r="E154" s="153">
        <v>16</v>
      </c>
      <c r="F154" s="153">
        <v>1</v>
      </c>
      <c r="G154" s="47">
        <v>1.2</v>
      </c>
      <c r="H154" s="47">
        <v>1.3</v>
      </c>
      <c r="I154" s="147"/>
      <c r="J154" s="47">
        <f t="shared" si="18"/>
        <v>24.96</v>
      </c>
      <c r="K154" s="106"/>
      <c r="L154" s="106"/>
      <c r="M154" s="153"/>
      <c r="N154" s="153"/>
      <c r="O154" s="153"/>
      <c r="P154" s="153"/>
      <c r="Q154" s="153"/>
      <c r="R154" s="153">
        <v>24.96</v>
      </c>
    </row>
    <row r="155" spans="1:18" ht="24.75" customHeight="1">
      <c r="A155" s="130"/>
      <c r="B155" s="182"/>
      <c r="C155" s="181" t="s">
        <v>83</v>
      </c>
      <c r="D155" s="146" t="s">
        <v>111</v>
      </c>
      <c r="E155" s="146">
        <v>12</v>
      </c>
      <c r="F155" s="47">
        <v>1.1</v>
      </c>
      <c r="G155" s="47">
        <v>1.2</v>
      </c>
      <c r="H155" s="47">
        <v>1.1</v>
      </c>
      <c r="I155" s="47"/>
      <c r="J155" s="47">
        <v>17.424</v>
      </c>
      <c r="K155" s="106">
        <v>78</v>
      </c>
      <c r="L155" s="145"/>
      <c r="M155" s="106">
        <f t="shared" si="19"/>
        <v>54.599999999999994</v>
      </c>
      <c r="N155" s="153"/>
      <c r="O155" s="153"/>
      <c r="P155" s="147"/>
      <c r="Q155" s="147"/>
      <c r="R155" s="153">
        <v>72.024</v>
      </c>
    </row>
    <row r="156" spans="1:18" ht="24.75" customHeight="1">
      <c r="A156" s="130"/>
      <c r="B156" s="186"/>
      <c r="C156" s="186"/>
      <c r="D156" s="146" t="s">
        <v>193</v>
      </c>
      <c r="E156" s="146">
        <v>18</v>
      </c>
      <c r="F156" s="47">
        <v>1</v>
      </c>
      <c r="G156" s="47">
        <v>1.2</v>
      </c>
      <c r="H156" s="47">
        <v>1.1</v>
      </c>
      <c r="I156" s="47"/>
      <c r="J156" s="47">
        <v>23.76</v>
      </c>
      <c r="K156" s="106">
        <v>36</v>
      </c>
      <c r="L156" s="145"/>
      <c r="M156" s="106">
        <f t="shared" si="19"/>
        <v>25.2</v>
      </c>
      <c r="N156" s="153"/>
      <c r="O156" s="153"/>
      <c r="P156" s="147"/>
      <c r="Q156" s="147"/>
      <c r="R156" s="153">
        <v>48.959999999999994</v>
      </c>
    </row>
    <row r="157" spans="1:18" ht="24.75" customHeight="1">
      <c r="A157" s="130"/>
      <c r="B157" s="181" t="s">
        <v>18</v>
      </c>
      <c r="C157" s="201" t="s">
        <v>65</v>
      </c>
      <c r="D157" s="146" t="s">
        <v>66</v>
      </c>
      <c r="E157" s="47"/>
      <c r="F157" s="47"/>
      <c r="G157" s="47"/>
      <c r="H157" s="47"/>
      <c r="I157" s="47"/>
      <c r="J157" s="47">
        <f aca="true" t="shared" si="20" ref="J157:J159">E157*F157*G157*H157</f>
        <v>0</v>
      </c>
      <c r="K157" s="106">
        <v>75</v>
      </c>
      <c r="L157" s="106"/>
      <c r="M157" s="106">
        <f t="shared" si="19"/>
        <v>52.5</v>
      </c>
      <c r="N157" s="153"/>
      <c r="O157" s="153"/>
      <c r="P157" s="153"/>
      <c r="Q157" s="153">
        <f aca="true" t="shared" si="21" ref="Q157:Q178">N157*O157*P157</f>
        <v>0</v>
      </c>
      <c r="R157" s="153">
        <f aca="true" t="shared" si="22" ref="R157:R159">J157+M157+Q157</f>
        <v>52.5</v>
      </c>
    </row>
    <row r="158" spans="1:18" ht="24.75" customHeight="1">
      <c r="A158" s="130"/>
      <c r="B158" s="182"/>
      <c r="C158" s="202"/>
      <c r="D158" s="146" t="s">
        <v>192</v>
      </c>
      <c r="E158" s="146">
        <v>24</v>
      </c>
      <c r="F158" s="47">
        <v>1</v>
      </c>
      <c r="G158" s="47">
        <v>1.2</v>
      </c>
      <c r="H158" s="47">
        <v>1.1</v>
      </c>
      <c r="I158" s="47"/>
      <c r="J158" s="47">
        <f t="shared" si="20"/>
        <v>31.68</v>
      </c>
      <c r="K158" s="106">
        <v>45</v>
      </c>
      <c r="L158" s="106"/>
      <c r="M158" s="106">
        <f t="shared" si="19"/>
        <v>31.499999999999996</v>
      </c>
      <c r="N158" s="153"/>
      <c r="O158" s="153"/>
      <c r="P158" s="153"/>
      <c r="Q158" s="153">
        <f t="shared" si="21"/>
        <v>0</v>
      </c>
      <c r="R158" s="153">
        <f t="shared" si="22"/>
        <v>63.17999999999999</v>
      </c>
    </row>
    <row r="159" spans="1:18" ht="24.75" customHeight="1">
      <c r="A159" s="130"/>
      <c r="B159" s="182"/>
      <c r="C159" s="202"/>
      <c r="D159" s="146" t="s">
        <v>190</v>
      </c>
      <c r="E159" s="203">
        <v>24</v>
      </c>
      <c r="F159" s="47">
        <v>1.1</v>
      </c>
      <c r="G159" s="47">
        <v>1.3</v>
      </c>
      <c r="H159" s="47">
        <v>1.1</v>
      </c>
      <c r="I159" s="47"/>
      <c r="J159" s="47">
        <f t="shared" si="20"/>
        <v>37.75200000000001</v>
      </c>
      <c r="K159" s="106"/>
      <c r="L159" s="106"/>
      <c r="M159" s="106"/>
      <c r="N159" s="153"/>
      <c r="O159" s="153"/>
      <c r="P159" s="153"/>
      <c r="Q159" s="153"/>
      <c r="R159" s="153">
        <f t="shared" si="22"/>
        <v>37.75200000000001</v>
      </c>
    </row>
    <row r="160" spans="1:18" ht="24.75" customHeight="1">
      <c r="A160" s="130"/>
      <c r="B160" s="182"/>
      <c r="C160" s="204"/>
      <c r="D160" s="145" t="s">
        <v>139</v>
      </c>
      <c r="E160" s="147"/>
      <c r="F160" s="147"/>
      <c r="G160" s="147"/>
      <c r="H160" s="147"/>
      <c r="I160" s="147"/>
      <c r="J160" s="147"/>
      <c r="K160" s="106">
        <v>50</v>
      </c>
      <c r="L160" s="106"/>
      <c r="M160" s="106">
        <f aca="true" t="shared" si="23" ref="M160:M162">K160*0.7</f>
        <v>35</v>
      </c>
      <c r="N160" s="153"/>
      <c r="O160" s="153"/>
      <c r="P160" s="153"/>
      <c r="Q160" s="153">
        <f t="shared" si="21"/>
        <v>0</v>
      </c>
      <c r="R160" s="153">
        <f>J159+M160+Q160</f>
        <v>72.75200000000001</v>
      </c>
    </row>
    <row r="161" spans="1:18" ht="24.75" customHeight="1">
      <c r="A161" s="130"/>
      <c r="B161" s="182"/>
      <c r="C161" s="201" t="s">
        <v>83</v>
      </c>
      <c r="D161" s="146" t="s">
        <v>193</v>
      </c>
      <c r="E161" s="203">
        <v>15</v>
      </c>
      <c r="F161" s="47">
        <v>1</v>
      </c>
      <c r="G161" s="47">
        <v>1.2</v>
      </c>
      <c r="H161" s="47">
        <v>1.3</v>
      </c>
      <c r="I161" s="47"/>
      <c r="J161" s="47">
        <f aca="true" t="shared" si="24" ref="J161:J163">E161*F161*G161*H161</f>
        <v>23.400000000000002</v>
      </c>
      <c r="K161" s="106">
        <v>36</v>
      </c>
      <c r="L161" s="106"/>
      <c r="M161" s="106">
        <f t="shared" si="23"/>
        <v>25.2</v>
      </c>
      <c r="N161" s="153"/>
      <c r="O161" s="153"/>
      <c r="P161" s="153"/>
      <c r="Q161" s="153">
        <f t="shared" si="21"/>
        <v>0</v>
      </c>
      <c r="R161" s="153">
        <f aca="true" t="shared" si="25" ref="R161:R178">J161+M161+Q161</f>
        <v>48.6</v>
      </c>
    </row>
    <row r="162" spans="1:18" ht="24.75" customHeight="1">
      <c r="A162" s="130"/>
      <c r="B162" s="182"/>
      <c r="C162" s="205"/>
      <c r="D162" s="146" t="s">
        <v>111</v>
      </c>
      <c r="E162" s="203">
        <v>33</v>
      </c>
      <c r="F162" s="47">
        <v>1.1</v>
      </c>
      <c r="G162" s="47">
        <v>1.2</v>
      </c>
      <c r="H162" s="47">
        <v>1.3</v>
      </c>
      <c r="I162" s="47"/>
      <c r="J162" s="47">
        <f t="shared" si="24"/>
        <v>56.62800000000001</v>
      </c>
      <c r="K162" s="106">
        <v>72</v>
      </c>
      <c r="L162" s="106"/>
      <c r="M162" s="106">
        <f t="shared" si="23"/>
        <v>50.4</v>
      </c>
      <c r="N162" s="153"/>
      <c r="O162" s="153"/>
      <c r="P162" s="153"/>
      <c r="Q162" s="153">
        <f t="shared" si="21"/>
        <v>0</v>
      </c>
      <c r="R162" s="153">
        <f t="shared" si="25"/>
        <v>107.028</v>
      </c>
    </row>
    <row r="163" spans="1:18" ht="24.75" customHeight="1">
      <c r="A163" s="130"/>
      <c r="B163" s="186"/>
      <c r="C163" s="206"/>
      <c r="D163" s="146" t="s">
        <v>184</v>
      </c>
      <c r="E163" s="203">
        <v>8</v>
      </c>
      <c r="F163" s="47">
        <v>1</v>
      </c>
      <c r="G163" s="47">
        <v>1.2</v>
      </c>
      <c r="H163" s="47">
        <v>1.3</v>
      </c>
      <c r="I163" s="47"/>
      <c r="J163" s="47">
        <f t="shared" si="24"/>
        <v>12.48</v>
      </c>
      <c r="K163" s="106"/>
      <c r="L163" s="106"/>
      <c r="M163" s="106">
        <f aca="true" t="shared" si="26" ref="M163:M169">K163*0.7*L163</f>
        <v>0</v>
      </c>
      <c r="N163" s="153"/>
      <c r="O163" s="153"/>
      <c r="P163" s="153"/>
      <c r="Q163" s="153">
        <f t="shared" si="21"/>
        <v>0</v>
      </c>
      <c r="R163" s="153">
        <f t="shared" si="25"/>
        <v>12.48</v>
      </c>
    </row>
    <row r="164" spans="1:18" ht="24.75" customHeight="1">
      <c r="A164" s="130"/>
      <c r="B164" s="181" t="s">
        <v>19</v>
      </c>
      <c r="C164" s="181" t="s">
        <v>83</v>
      </c>
      <c r="D164" s="146" t="s">
        <v>111</v>
      </c>
      <c r="E164" s="47"/>
      <c r="F164" s="47"/>
      <c r="G164" s="47"/>
      <c r="H164" s="47"/>
      <c r="I164" s="47"/>
      <c r="J164" s="47">
        <f>E164*F164*G164*I164</f>
        <v>0</v>
      </c>
      <c r="K164" s="106">
        <v>20</v>
      </c>
      <c r="L164" s="106"/>
      <c r="M164" s="106">
        <v>14</v>
      </c>
      <c r="N164" s="153"/>
      <c r="O164" s="153"/>
      <c r="P164" s="153"/>
      <c r="Q164" s="153">
        <f t="shared" si="21"/>
        <v>0</v>
      </c>
      <c r="R164" s="153">
        <f t="shared" si="25"/>
        <v>14</v>
      </c>
    </row>
    <row r="165" spans="1:18" ht="24.75" customHeight="1">
      <c r="A165" s="130"/>
      <c r="B165" s="182"/>
      <c r="C165" s="182"/>
      <c r="D165" s="146" t="s">
        <v>143</v>
      </c>
      <c r="E165" s="47">
        <v>4</v>
      </c>
      <c r="F165" s="47">
        <v>1</v>
      </c>
      <c r="G165" s="47">
        <v>1.3</v>
      </c>
      <c r="H165" s="47">
        <v>1.1</v>
      </c>
      <c r="I165" s="147"/>
      <c r="J165" s="47">
        <f aca="true" t="shared" si="27" ref="J165:J174">E165*F165*G165*H165</f>
        <v>5.720000000000001</v>
      </c>
      <c r="K165" s="106"/>
      <c r="L165" s="106"/>
      <c r="M165" s="106">
        <f t="shared" si="26"/>
        <v>0</v>
      </c>
      <c r="N165" s="153"/>
      <c r="O165" s="153"/>
      <c r="P165" s="153"/>
      <c r="Q165" s="153">
        <f t="shared" si="21"/>
        <v>0</v>
      </c>
      <c r="R165" s="153">
        <f t="shared" si="25"/>
        <v>5.720000000000001</v>
      </c>
    </row>
    <row r="166" spans="1:18" ht="24.75" customHeight="1">
      <c r="A166" s="130"/>
      <c r="B166" s="186"/>
      <c r="C166" s="186"/>
      <c r="D166" s="146" t="s">
        <v>193</v>
      </c>
      <c r="E166" s="47">
        <v>6</v>
      </c>
      <c r="F166" s="47">
        <v>1</v>
      </c>
      <c r="G166" s="47">
        <v>1.3</v>
      </c>
      <c r="H166" s="47">
        <v>1.1</v>
      </c>
      <c r="I166" s="147"/>
      <c r="J166" s="47">
        <f t="shared" si="27"/>
        <v>8.580000000000002</v>
      </c>
      <c r="K166" s="106"/>
      <c r="L166" s="106"/>
      <c r="M166" s="106">
        <f t="shared" si="26"/>
        <v>0</v>
      </c>
      <c r="N166" s="153"/>
      <c r="O166" s="153"/>
      <c r="P166" s="153"/>
      <c r="Q166" s="153">
        <f t="shared" si="21"/>
        <v>0</v>
      </c>
      <c r="R166" s="153">
        <f t="shared" si="25"/>
        <v>8.580000000000002</v>
      </c>
    </row>
    <row r="167" spans="1:18" ht="24.75" customHeight="1">
      <c r="A167" s="130"/>
      <c r="B167" s="181" t="s">
        <v>20</v>
      </c>
      <c r="C167" s="181" t="s">
        <v>65</v>
      </c>
      <c r="D167" s="146" t="s">
        <v>66</v>
      </c>
      <c r="E167" s="146"/>
      <c r="F167" s="47"/>
      <c r="G167" s="47"/>
      <c r="H167" s="47"/>
      <c r="I167" s="47"/>
      <c r="J167" s="47">
        <f t="shared" si="27"/>
        <v>0</v>
      </c>
      <c r="K167" s="146">
        <v>40</v>
      </c>
      <c r="L167" s="106"/>
      <c r="M167" s="106">
        <f t="shared" si="26"/>
        <v>0</v>
      </c>
      <c r="N167" s="203">
        <v>500</v>
      </c>
      <c r="O167" s="153">
        <v>0.2</v>
      </c>
      <c r="P167" s="153">
        <v>1.5</v>
      </c>
      <c r="Q167" s="153">
        <f t="shared" si="21"/>
        <v>150</v>
      </c>
      <c r="R167" s="153">
        <f t="shared" si="25"/>
        <v>150</v>
      </c>
    </row>
    <row r="168" spans="1:18" ht="24.75" customHeight="1">
      <c r="A168" s="130"/>
      <c r="B168" s="182"/>
      <c r="C168" s="182"/>
      <c r="D168" s="146" t="s">
        <v>91</v>
      </c>
      <c r="E168" s="146"/>
      <c r="F168" s="47"/>
      <c r="G168" s="47"/>
      <c r="H168" s="47"/>
      <c r="I168" s="47"/>
      <c r="J168" s="47">
        <f t="shared" si="27"/>
        <v>0</v>
      </c>
      <c r="K168" s="146"/>
      <c r="L168" s="106"/>
      <c r="M168" s="106">
        <f t="shared" si="26"/>
        <v>0</v>
      </c>
      <c r="N168" s="203">
        <v>96</v>
      </c>
      <c r="O168" s="153">
        <v>0.3</v>
      </c>
      <c r="P168" s="153">
        <v>1.5</v>
      </c>
      <c r="Q168" s="153">
        <f t="shared" si="21"/>
        <v>43.199999999999996</v>
      </c>
      <c r="R168" s="153">
        <f t="shared" si="25"/>
        <v>43.199999999999996</v>
      </c>
    </row>
    <row r="169" spans="1:18" ht="24.75" customHeight="1">
      <c r="A169" s="130"/>
      <c r="B169" s="182"/>
      <c r="C169" s="182"/>
      <c r="D169" s="146" t="s">
        <v>180</v>
      </c>
      <c r="E169" s="146"/>
      <c r="F169" s="47"/>
      <c r="G169" s="47"/>
      <c r="H169" s="47"/>
      <c r="I169" s="47"/>
      <c r="J169" s="47">
        <f t="shared" si="27"/>
        <v>0</v>
      </c>
      <c r="K169" s="146"/>
      <c r="L169" s="106"/>
      <c r="M169" s="106">
        <f t="shared" si="26"/>
        <v>0</v>
      </c>
      <c r="N169" s="203">
        <v>72</v>
      </c>
      <c r="O169" s="153">
        <v>0.3</v>
      </c>
      <c r="P169" s="153">
        <v>1.5</v>
      </c>
      <c r="Q169" s="153">
        <f t="shared" si="21"/>
        <v>32.4</v>
      </c>
      <c r="R169" s="153">
        <f t="shared" si="25"/>
        <v>32.4</v>
      </c>
    </row>
    <row r="170" spans="1:18" ht="24.75" customHeight="1">
      <c r="A170" s="130"/>
      <c r="B170" s="182"/>
      <c r="C170" s="182"/>
      <c r="D170" s="146" t="s">
        <v>81</v>
      </c>
      <c r="E170" s="146"/>
      <c r="F170" s="47"/>
      <c r="G170" s="47"/>
      <c r="H170" s="47"/>
      <c r="I170" s="47"/>
      <c r="J170" s="47">
        <f t="shared" si="27"/>
        <v>0</v>
      </c>
      <c r="K170" s="146"/>
      <c r="L170" s="106"/>
      <c r="M170" s="106"/>
      <c r="N170" s="203">
        <v>108</v>
      </c>
      <c r="O170" s="153">
        <v>0.2</v>
      </c>
      <c r="P170" s="153">
        <v>1.5</v>
      </c>
      <c r="Q170" s="153">
        <f t="shared" si="21"/>
        <v>32.400000000000006</v>
      </c>
      <c r="R170" s="153">
        <f t="shared" si="25"/>
        <v>32.400000000000006</v>
      </c>
    </row>
    <row r="171" spans="1:18" ht="24.75" customHeight="1">
      <c r="A171" s="130"/>
      <c r="B171" s="182"/>
      <c r="C171" s="182"/>
      <c r="D171" s="146" t="s">
        <v>175</v>
      </c>
      <c r="E171" s="146"/>
      <c r="F171" s="47"/>
      <c r="G171" s="47"/>
      <c r="H171" s="47"/>
      <c r="I171" s="47"/>
      <c r="J171" s="47">
        <f t="shared" si="27"/>
        <v>0</v>
      </c>
      <c r="K171" s="146"/>
      <c r="L171" s="106"/>
      <c r="M171" s="106"/>
      <c r="N171" s="203">
        <v>108</v>
      </c>
      <c r="O171" s="153">
        <v>0.3</v>
      </c>
      <c r="P171" s="153">
        <v>1.5</v>
      </c>
      <c r="Q171" s="153">
        <f t="shared" si="21"/>
        <v>48.599999999999994</v>
      </c>
      <c r="R171" s="153">
        <f t="shared" si="25"/>
        <v>48.599999999999994</v>
      </c>
    </row>
    <row r="172" spans="1:18" ht="24.75" customHeight="1">
      <c r="A172" s="130"/>
      <c r="B172" s="182"/>
      <c r="C172" s="186"/>
      <c r="D172" s="146" t="s">
        <v>78</v>
      </c>
      <c r="E172" s="146"/>
      <c r="F172" s="47"/>
      <c r="G172" s="47"/>
      <c r="H172" s="47"/>
      <c r="I172" s="47"/>
      <c r="J172" s="47">
        <f t="shared" si="27"/>
        <v>0</v>
      </c>
      <c r="K172" s="146"/>
      <c r="L172" s="106"/>
      <c r="M172" s="106"/>
      <c r="N172" s="203">
        <v>72</v>
      </c>
      <c r="O172" s="153">
        <v>0.2</v>
      </c>
      <c r="P172" s="153">
        <v>1.5</v>
      </c>
      <c r="Q172" s="153">
        <f t="shared" si="21"/>
        <v>21.6</v>
      </c>
      <c r="R172" s="153">
        <f t="shared" si="25"/>
        <v>21.6</v>
      </c>
    </row>
    <row r="173" spans="1:18" ht="24.75" customHeight="1">
      <c r="A173" s="130"/>
      <c r="B173" s="182"/>
      <c r="C173" s="181" t="s">
        <v>83</v>
      </c>
      <c r="D173" s="146" t="s">
        <v>107</v>
      </c>
      <c r="E173" s="146">
        <v>18</v>
      </c>
      <c r="F173" s="47">
        <v>1.1</v>
      </c>
      <c r="G173" s="47">
        <v>1.3</v>
      </c>
      <c r="H173" s="47">
        <v>1.1</v>
      </c>
      <c r="I173" s="47"/>
      <c r="J173" s="47">
        <f t="shared" si="27"/>
        <v>28.314000000000004</v>
      </c>
      <c r="K173" s="146">
        <v>56</v>
      </c>
      <c r="L173" s="106"/>
      <c r="M173" s="106">
        <f>K173*0.7</f>
        <v>39.199999999999996</v>
      </c>
      <c r="N173" s="203">
        <v>288</v>
      </c>
      <c r="O173" s="153">
        <v>0.2</v>
      </c>
      <c r="P173" s="153">
        <v>1.5</v>
      </c>
      <c r="Q173" s="153">
        <f t="shared" si="21"/>
        <v>86.4</v>
      </c>
      <c r="R173" s="153">
        <f t="shared" si="25"/>
        <v>153.914</v>
      </c>
    </row>
    <row r="174" spans="1:18" ht="24.75" customHeight="1">
      <c r="A174" s="130"/>
      <c r="B174" s="182"/>
      <c r="C174" s="182"/>
      <c r="D174" s="146" t="s">
        <v>193</v>
      </c>
      <c r="E174" s="146">
        <v>6</v>
      </c>
      <c r="F174" s="47">
        <v>1.1</v>
      </c>
      <c r="G174" s="47">
        <v>1.3</v>
      </c>
      <c r="H174" s="47">
        <v>1.1</v>
      </c>
      <c r="I174" s="47"/>
      <c r="J174" s="47">
        <f t="shared" si="27"/>
        <v>9.438000000000002</v>
      </c>
      <c r="K174" s="146">
        <v>33</v>
      </c>
      <c r="L174" s="106"/>
      <c r="M174" s="106">
        <f>K174*0.7</f>
        <v>23.099999999999998</v>
      </c>
      <c r="N174" s="203"/>
      <c r="O174" s="153"/>
      <c r="P174" s="153"/>
      <c r="Q174" s="153">
        <f t="shared" si="21"/>
        <v>0</v>
      </c>
      <c r="R174" s="153">
        <f t="shared" si="25"/>
        <v>32.538</v>
      </c>
    </row>
    <row r="175" spans="1:18" ht="24.75" customHeight="1">
      <c r="A175" s="130"/>
      <c r="B175" s="182"/>
      <c r="C175" s="182"/>
      <c r="D175" s="146" t="s">
        <v>105</v>
      </c>
      <c r="E175" s="146"/>
      <c r="F175" s="47"/>
      <c r="G175" s="47"/>
      <c r="H175" s="47"/>
      <c r="I175" s="47"/>
      <c r="J175" s="47"/>
      <c r="K175" s="146"/>
      <c r="L175" s="106"/>
      <c r="M175" s="106"/>
      <c r="N175" s="203">
        <v>144</v>
      </c>
      <c r="O175" s="153">
        <v>0.2</v>
      </c>
      <c r="P175" s="153">
        <v>1.5</v>
      </c>
      <c r="Q175" s="153">
        <f t="shared" si="21"/>
        <v>43.2</v>
      </c>
      <c r="R175" s="153">
        <f t="shared" si="25"/>
        <v>43.2</v>
      </c>
    </row>
    <row r="176" spans="1:18" ht="24.75" customHeight="1">
      <c r="A176" s="130"/>
      <c r="B176" s="182"/>
      <c r="C176" s="182"/>
      <c r="D176" s="146" t="s">
        <v>81</v>
      </c>
      <c r="E176" s="146"/>
      <c r="F176" s="47"/>
      <c r="G176" s="47"/>
      <c r="H176" s="47"/>
      <c r="I176" s="47"/>
      <c r="J176" s="47"/>
      <c r="K176" s="146"/>
      <c r="L176" s="106"/>
      <c r="M176" s="106"/>
      <c r="N176" s="203">
        <v>108</v>
      </c>
      <c r="O176" s="153">
        <v>0.2</v>
      </c>
      <c r="P176" s="153">
        <v>1.5</v>
      </c>
      <c r="Q176" s="153">
        <f t="shared" si="21"/>
        <v>32.400000000000006</v>
      </c>
      <c r="R176" s="153">
        <f t="shared" si="25"/>
        <v>32.400000000000006</v>
      </c>
    </row>
    <row r="177" spans="1:18" ht="24.75" customHeight="1">
      <c r="A177" s="130"/>
      <c r="B177" s="182"/>
      <c r="C177" s="182"/>
      <c r="D177" s="146" t="s">
        <v>172</v>
      </c>
      <c r="E177" s="146"/>
      <c r="F177" s="47"/>
      <c r="G177" s="47"/>
      <c r="H177" s="47"/>
      <c r="I177" s="47"/>
      <c r="J177" s="47"/>
      <c r="K177" s="146"/>
      <c r="L177" s="106"/>
      <c r="M177" s="106"/>
      <c r="N177" s="203">
        <v>9</v>
      </c>
      <c r="O177" s="153">
        <v>0.2</v>
      </c>
      <c r="P177" s="153">
        <v>1.5</v>
      </c>
      <c r="Q177" s="153">
        <f t="shared" si="21"/>
        <v>2.7</v>
      </c>
      <c r="R177" s="153">
        <f t="shared" si="25"/>
        <v>2.7</v>
      </c>
    </row>
    <row r="178" spans="1:18" ht="24.75" customHeight="1">
      <c r="A178" s="132"/>
      <c r="B178" s="186"/>
      <c r="C178" s="186"/>
      <c r="D178" s="146" t="s">
        <v>184</v>
      </c>
      <c r="E178" s="146">
        <v>8</v>
      </c>
      <c r="F178" s="47">
        <v>1.1</v>
      </c>
      <c r="G178" s="47">
        <v>1.3</v>
      </c>
      <c r="H178" s="47">
        <v>1.1</v>
      </c>
      <c r="I178" s="47"/>
      <c r="J178" s="47">
        <f>E178*F178*G178*H178</f>
        <v>12.584000000000003</v>
      </c>
      <c r="K178" s="146"/>
      <c r="L178" s="106"/>
      <c r="M178" s="106">
        <f>K178*0.7*L178</f>
        <v>0</v>
      </c>
      <c r="N178" s="203"/>
      <c r="O178" s="153"/>
      <c r="P178" s="153"/>
      <c r="Q178" s="153">
        <f t="shared" si="21"/>
        <v>0</v>
      </c>
      <c r="R178" s="153">
        <f t="shared" si="25"/>
        <v>12.584000000000003</v>
      </c>
    </row>
    <row r="180" spans="1:18" ht="57.75" customHeight="1">
      <c r="A180" s="52" t="s">
        <v>216</v>
      </c>
      <c r="B180" s="52"/>
      <c r="C180" s="52"/>
      <c r="D180" s="52"/>
      <c r="E180" s="52"/>
      <c r="F180" s="52"/>
      <c r="G180" s="52"/>
      <c r="H180" s="52"/>
      <c r="I180" s="52"/>
      <c r="J180" s="52"/>
      <c r="K180" s="52"/>
      <c r="L180" s="52"/>
      <c r="M180" s="52"/>
      <c r="N180" s="52"/>
      <c r="O180" s="52"/>
      <c r="P180" s="52"/>
      <c r="Q180" s="52"/>
      <c r="R180" s="52"/>
    </row>
    <row r="181" spans="1:12" ht="11.25" customHeight="1">
      <c r="A181" s="207"/>
      <c r="B181" s="208"/>
      <c r="C181" s="208"/>
      <c r="D181" s="207"/>
      <c r="E181" s="208"/>
      <c r="F181" s="208"/>
      <c r="G181" s="208"/>
      <c r="H181" s="208"/>
      <c r="I181" s="208"/>
      <c r="J181" s="208"/>
      <c r="K181" s="208"/>
      <c r="L181" s="208"/>
    </row>
    <row r="182" spans="1:10" ht="18" customHeight="1">
      <c r="A182" s="21" t="s">
        <v>43</v>
      </c>
      <c r="B182" s="21"/>
      <c r="C182" s="21"/>
      <c r="D182" s="21"/>
      <c r="E182" s="21"/>
      <c r="F182" s="21"/>
      <c r="G182" s="21"/>
      <c r="H182" s="21"/>
      <c r="I182" s="21"/>
      <c r="J182" s="21"/>
    </row>
  </sheetData>
  <sheetProtection/>
  <mergeCells count="75">
    <mergeCell ref="A1:R1"/>
    <mergeCell ref="E2:J2"/>
    <mergeCell ref="K2:M2"/>
    <mergeCell ref="N2:Q2"/>
    <mergeCell ref="A180:R180"/>
    <mergeCell ref="A182:J182"/>
    <mergeCell ref="A2:A3"/>
    <mergeCell ref="A4:A56"/>
    <mergeCell ref="A57:A107"/>
    <mergeCell ref="A108:A150"/>
    <mergeCell ref="A151:A178"/>
    <mergeCell ref="B2:B3"/>
    <mergeCell ref="B4:B12"/>
    <mergeCell ref="B13:B15"/>
    <mergeCell ref="B16:B24"/>
    <mergeCell ref="B25:B32"/>
    <mergeCell ref="B33:B45"/>
    <mergeCell ref="B46:B56"/>
    <mergeCell ref="B57:B65"/>
    <mergeCell ref="B66:B75"/>
    <mergeCell ref="B76:B87"/>
    <mergeCell ref="B88:B98"/>
    <mergeCell ref="B99:B100"/>
    <mergeCell ref="B101:B107"/>
    <mergeCell ref="B108:B116"/>
    <mergeCell ref="B117:B125"/>
    <mergeCell ref="B126:B134"/>
    <mergeCell ref="B135:B143"/>
    <mergeCell ref="B144:B148"/>
    <mergeCell ref="B149:B150"/>
    <mergeCell ref="B151:B156"/>
    <mergeCell ref="B157:B163"/>
    <mergeCell ref="B164:B166"/>
    <mergeCell ref="B167:B178"/>
    <mergeCell ref="C2:C3"/>
    <mergeCell ref="C4:C8"/>
    <mergeCell ref="C9:C12"/>
    <mergeCell ref="C13:C15"/>
    <mergeCell ref="C16:C20"/>
    <mergeCell ref="C21:C24"/>
    <mergeCell ref="C25:C28"/>
    <mergeCell ref="C29:C32"/>
    <mergeCell ref="C33:C37"/>
    <mergeCell ref="C38:C45"/>
    <mergeCell ref="C46:C49"/>
    <mergeCell ref="C50:C56"/>
    <mergeCell ref="C57:C62"/>
    <mergeCell ref="C63:C65"/>
    <mergeCell ref="C66:C71"/>
    <mergeCell ref="C72:C75"/>
    <mergeCell ref="C76:C81"/>
    <mergeCell ref="C82:C87"/>
    <mergeCell ref="C88:C92"/>
    <mergeCell ref="C93:C98"/>
    <mergeCell ref="C99:C100"/>
    <mergeCell ref="C101:C107"/>
    <mergeCell ref="C108:C113"/>
    <mergeCell ref="C114:C116"/>
    <mergeCell ref="C117:C121"/>
    <mergeCell ref="C122:C125"/>
    <mergeCell ref="C126:C131"/>
    <mergeCell ref="C132:C134"/>
    <mergeCell ref="C135:C139"/>
    <mergeCell ref="C140:C143"/>
    <mergeCell ref="C144:C148"/>
    <mergeCell ref="C149:C150"/>
    <mergeCell ref="C151:C154"/>
    <mergeCell ref="C155:C156"/>
    <mergeCell ref="C157:C160"/>
    <mergeCell ref="C161:C163"/>
    <mergeCell ref="C164:C166"/>
    <mergeCell ref="C167:C172"/>
    <mergeCell ref="C173:C178"/>
    <mergeCell ref="D2:D3"/>
    <mergeCell ref="R2:R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1"/>
  <sheetViews>
    <sheetView workbookViewId="0" topLeftCell="A4">
      <selection activeCell="R10" sqref="R10"/>
    </sheetView>
  </sheetViews>
  <sheetFormatPr defaultColWidth="9.00390625" defaultRowHeight="13.5"/>
  <cols>
    <col min="1" max="1" width="22.00390625" style="0" customWidth="1"/>
    <col min="2" max="2" width="14.00390625" style="19" customWidth="1"/>
    <col min="3" max="3" width="8.375" style="19" customWidth="1"/>
    <col min="4" max="4" width="8.125" style="19" customWidth="1"/>
    <col min="5" max="5" width="6.50390625" style="0" customWidth="1"/>
    <col min="6" max="6" width="8.375" style="0" customWidth="1"/>
    <col min="7" max="7" width="8.625" style="0" customWidth="1"/>
    <col min="8" max="9" width="8.875" style="0" customWidth="1"/>
    <col min="10" max="11" width="9.125" style="0" customWidth="1"/>
    <col min="12" max="12" width="10.00390625" style="0" customWidth="1"/>
  </cols>
  <sheetData>
    <row r="1" spans="1:13" ht="34.5" customHeight="1">
      <c r="A1" s="26" t="s">
        <v>217</v>
      </c>
      <c r="B1" s="26"/>
      <c r="C1" s="26"/>
      <c r="D1" s="26"/>
      <c r="E1" s="26"/>
      <c r="F1" s="26"/>
      <c r="G1" s="26"/>
      <c r="H1" s="26"/>
      <c r="I1" s="26"/>
      <c r="J1" s="26"/>
      <c r="K1" s="26"/>
      <c r="L1" s="26"/>
      <c r="M1" s="26"/>
    </row>
    <row r="2" spans="1:13" ht="26.25" customHeight="1">
      <c r="A2" s="123" t="s">
        <v>218</v>
      </c>
      <c r="B2" s="123" t="s">
        <v>2</v>
      </c>
      <c r="C2" s="123" t="s">
        <v>45</v>
      </c>
      <c r="D2" s="124" t="s">
        <v>219</v>
      </c>
      <c r="E2" s="125"/>
      <c r="F2" s="125"/>
      <c r="G2" s="126"/>
      <c r="H2" s="124" t="s">
        <v>220</v>
      </c>
      <c r="I2" s="126"/>
      <c r="J2" s="124" t="s">
        <v>221</v>
      </c>
      <c r="K2" s="125"/>
      <c r="L2" s="126"/>
      <c r="M2" s="140" t="s">
        <v>7</v>
      </c>
    </row>
    <row r="3" spans="1:13" s="76" customFormat="1" ht="34.5" customHeight="1">
      <c r="A3" s="127"/>
      <c r="B3" s="127"/>
      <c r="C3" s="127"/>
      <c r="D3" s="8" t="s">
        <v>222</v>
      </c>
      <c r="E3" s="8" t="s">
        <v>223</v>
      </c>
      <c r="F3" s="8" t="s">
        <v>224</v>
      </c>
      <c r="G3" s="8" t="s">
        <v>208</v>
      </c>
      <c r="H3" s="8" t="s">
        <v>225</v>
      </c>
      <c r="I3" s="8" t="s">
        <v>208</v>
      </c>
      <c r="J3" s="8" t="s">
        <v>226</v>
      </c>
      <c r="K3" s="8" t="s">
        <v>208</v>
      </c>
      <c r="L3" s="8" t="s">
        <v>227</v>
      </c>
      <c r="M3" s="141"/>
    </row>
    <row r="4" spans="1:13" s="1" customFormat="1" ht="24.75" customHeight="1">
      <c r="A4" s="128" t="s">
        <v>16</v>
      </c>
      <c r="B4" s="129" t="s">
        <v>18</v>
      </c>
      <c r="C4" s="10" t="s">
        <v>228</v>
      </c>
      <c r="D4" s="129">
        <v>2</v>
      </c>
      <c r="E4" s="49">
        <v>16</v>
      </c>
      <c r="F4" s="49">
        <v>1</v>
      </c>
      <c r="G4" s="129">
        <f aca="true" t="shared" si="0" ref="G4:G10">D4*E4*F4</f>
        <v>32</v>
      </c>
      <c r="H4" s="65"/>
      <c r="I4" s="129">
        <f aca="true" t="shared" si="1" ref="I4:I6">H4*4</f>
        <v>0</v>
      </c>
      <c r="J4" s="65"/>
      <c r="K4" s="129">
        <f aca="true" t="shared" si="2" ref="K4:K10">J4*0.5</f>
        <v>0</v>
      </c>
      <c r="L4" s="129"/>
      <c r="M4" s="10">
        <f aca="true" t="shared" si="3" ref="M4:M10">G4+I4+L4</f>
        <v>32</v>
      </c>
    </row>
    <row r="5" spans="1:13" s="1" customFormat="1" ht="24.75" customHeight="1">
      <c r="A5" s="130"/>
      <c r="B5" s="131" t="s">
        <v>20</v>
      </c>
      <c r="C5" s="10" t="s">
        <v>228</v>
      </c>
      <c r="D5" s="10">
        <v>1</v>
      </c>
      <c r="E5" s="129">
        <v>16</v>
      </c>
      <c r="F5" s="129">
        <v>1.2</v>
      </c>
      <c r="G5" s="129">
        <f t="shared" si="0"/>
        <v>19.2</v>
      </c>
      <c r="H5" s="129"/>
      <c r="I5" s="129">
        <f t="shared" si="1"/>
        <v>0</v>
      </c>
      <c r="J5" s="129"/>
      <c r="K5" s="129">
        <f t="shared" si="2"/>
        <v>0</v>
      </c>
      <c r="L5" s="129"/>
      <c r="M5" s="10">
        <f t="shared" si="3"/>
        <v>19.2</v>
      </c>
    </row>
    <row r="6" spans="1:13" s="1" customFormat="1" ht="24.75" customHeight="1">
      <c r="A6" s="132"/>
      <c r="B6" s="133"/>
      <c r="C6" s="10" t="s">
        <v>228</v>
      </c>
      <c r="D6" s="10">
        <v>1</v>
      </c>
      <c r="E6" s="129">
        <v>16</v>
      </c>
      <c r="F6" s="129">
        <v>1</v>
      </c>
      <c r="G6" s="129">
        <f t="shared" si="0"/>
        <v>16</v>
      </c>
      <c r="H6" s="129"/>
      <c r="I6" s="129">
        <f t="shared" si="1"/>
        <v>0</v>
      </c>
      <c r="J6" s="129"/>
      <c r="K6" s="129">
        <f t="shared" si="2"/>
        <v>0</v>
      </c>
      <c r="L6" s="129"/>
      <c r="M6" s="10">
        <f t="shared" si="3"/>
        <v>16</v>
      </c>
    </row>
    <row r="7" spans="1:13" s="1" customFormat="1" ht="24.75" customHeight="1">
      <c r="A7" s="107" t="s">
        <v>21</v>
      </c>
      <c r="B7" s="10" t="s">
        <v>22</v>
      </c>
      <c r="C7" s="10" t="s">
        <v>228</v>
      </c>
      <c r="D7" s="10">
        <v>2</v>
      </c>
      <c r="E7" s="129">
        <v>16</v>
      </c>
      <c r="F7" s="129">
        <v>1</v>
      </c>
      <c r="G7" s="129">
        <f t="shared" si="0"/>
        <v>32</v>
      </c>
      <c r="H7" s="129"/>
      <c r="I7" s="129">
        <f aca="true" t="shared" si="4" ref="I7:I10">H7*4</f>
        <v>0</v>
      </c>
      <c r="J7" s="129"/>
      <c r="K7" s="129">
        <f t="shared" si="2"/>
        <v>0</v>
      </c>
      <c r="L7" s="129"/>
      <c r="M7" s="10">
        <f t="shared" si="3"/>
        <v>32</v>
      </c>
    </row>
    <row r="8" spans="1:13" s="1" customFormat="1" ht="24.75" customHeight="1">
      <c r="A8" s="107"/>
      <c r="B8" s="134" t="s">
        <v>23</v>
      </c>
      <c r="C8" s="129" t="s">
        <v>65</v>
      </c>
      <c r="D8" s="129">
        <v>2</v>
      </c>
      <c r="E8" s="49">
        <v>16</v>
      </c>
      <c r="F8" s="49">
        <v>1.2</v>
      </c>
      <c r="G8" s="129">
        <f t="shared" si="0"/>
        <v>38.4</v>
      </c>
      <c r="H8" s="65"/>
      <c r="I8" s="129">
        <f t="shared" si="4"/>
        <v>0</v>
      </c>
      <c r="J8" s="65"/>
      <c r="K8" s="129">
        <f t="shared" si="2"/>
        <v>0</v>
      </c>
      <c r="L8" s="129"/>
      <c r="M8" s="10">
        <f t="shared" si="3"/>
        <v>38.4</v>
      </c>
    </row>
    <row r="9" spans="1:13" s="1" customFormat="1" ht="24.75" customHeight="1">
      <c r="A9" s="107"/>
      <c r="B9" s="134"/>
      <c r="C9" s="129" t="s">
        <v>65</v>
      </c>
      <c r="D9" s="129">
        <v>1</v>
      </c>
      <c r="E9" s="49">
        <v>16</v>
      </c>
      <c r="F9" s="49">
        <v>1</v>
      </c>
      <c r="G9" s="129">
        <f t="shared" si="0"/>
        <v>16</v>
      </c>
      <c r="H9" s="65"/>
      <c r="I9" s="129">
        <f t="shared" si="4"/>
        <v>0</v>
      </c>
      <c r="J9" s="65"/>
      <c r="K9" s="129">
        <f t="shared" si="2"/>
        <v>0</v>
      </c>
      <c r="L9" s="129"/>
      <c r="M9" s="10">
        <f t="shared" si="3"/>
        <v>16</v>
      </c>
    </row>
    <row r="10" spans="1:13" s="1" customFormat="1" ht="24.75" customHeight="1">
      <c r="A10" s="107"/>
      <c r="B10" s="135" t="s">
        <v>24</v>
      </c>
      <c r="C10" s="46" t="s">
        <v>65</v>
      </c>
      <c r="D10" s="46">
        <v>1</v>
      </c>
      <c r="E10" s="49">
        <v>16</v>
      </c>
      <c r="F10" s="49">
        <v>1.2</v>
      </c>
      <c r="G10" s="129">
        <f t="shared" si="0"/>
        <v>19.2</v>
      </c>
      <c r="H10" s="65"/>
      <c r="I10" s="129">
        <f t="shared" si="4"/>
        <v>0</v>
      </c>
      <c r="J10" s="65"/>
      <c r="K10" s="129">
        <f t="shared" si="2"/>
        <v>0</v>
      </c>
      <c r="L10" s="129"/>
      <c r="M10" s="10">
        <f t="shared" si="3"/>
        <v>19.2</v>
      </c>
    </row>
    <row r="11" spans="1:13" s="1" customFormat="1" ht="24.75" customHeight="1">
      <c r="A11" s="107"/>
      <c r="B11" s="135"/>
      <c r="C11" s="129" t="s">
        <v>65</v>
      </c>
      <c r="D11" s="129">
        <v>1</v>
      </c>
      <c r="E11" s="49">
        <v>16</v>
      </c>
      <c r="F11" s="49">
        <v>1</v>
      </c>
      <c r="G11" s="129">
        <v>16</v>
      </c>
      <c r="H11" s="65"/>
      <c r="I11" s="129"/>
      <c r="J11" s="65"/>
      <c r="K11" s="129"/>
      <c r="L11" s="129"/>
      <c r="M11" s="10">
        <v>16</v>
      </c>
    </row>
    <row r="12" spans="1:13" s="1" customFormat="1" ht="24.75" customHeight="1">
      <c r="A12" s="107"/>
      <c r="B12" s="10" t="s">
        <v>25</v>
      </c>
      <c r="C12" s="129" t="s">
        <v>65</v>
      </c>
      <c r="D12" s="129">
        <v>3</v>
      </c>
      <c r="E12" s="49">
        <v>16</v>
      </c>
      <c r="F12" s="49">
        <v>1</v>
      </c>
      <c r="G12" s="129">
        <v>48</v>
      </c>
      <c r="H12" s="65"/>
      <c r="I12" s="129"/>
      <c r="J12" s="65"/>
      <c r="K12" s="129"/>
      <c r="L12" s="129"/>
      <c r="M12" s="10">
        <v>48</v>
      </c>
    </row>
    <row r="13" spans="1:13" s="1" customFormat="1" ht="24.75" customHeight="1">
      <c r="A13" s="107"/>
      <c r="B13" s="136" t="s">
        <v>27</v>
      </c>
      <c r="C13" s="129" t="s">
        <v>65</v>
      </c>
      <c r="D13" s="129">
        <v>2</v>
      </c>
      <c r="E13" s="49">
        <v>16</v>
      </c>
      <c r="F13" s="49">
        <v>1</v>
      </c>
      <c r="G13" s="129">
        <v>32</v>
      </c>
      <c r="H13" s="65"/>
      <c r="I13" s="129"/>
      <c r="J13" s="65"/>
      <c r="K13" s="129"/>
      <c r="L13" s="129"/>
      <c r="M13" s="10">
        <v>32</v>
      </c>
    </row>
    <row r="14" spans="1:13" s="1" customFormat="1" ht="24.75" customHeight="1">
      <c r="A14" s="137" t="s">
        <v>28</v>
      </c>
      <c r="B14" s="11" t="s">
        <v>29</v>
      </c>
      <c r="C14" s="10" t="s">
        <v>228</v>
      </c>
      <c r="D14" s="10">
        <v>2</v>
      </c>
      <c r="E14" s="129">
        <v>16</v>
      </c>
      <c r="F14" s="129">
        <v>1</v>
      </c>
      <c r="G14" s="129">
        <f aca="true" t="shared" si="5" ref="G14:G26">D14*E14*F14</f>
        <v>32</v>
      </c>
      <c r="H14" s="129"/>
      <c r="I14" s="129">
        <f aca="true" t="shared" si="6" ref="I14:I18">H14*4</f>
        <v>0</v>
      </c>
      <c r="J14" s="129"/>
      <c r="K14" s="129">
        <f>J14*0.5</f>
        <v>0</v>
      </c>
      <c r="L14" s="129"/>
      <c r="M14" s="10">
        <f>G14+I14+L14</f>
        <v>32</v>
      </c>
    </row>
    <row r="15" spans="1:13" s="1" customFormat="1" ht="24.75" customHeight="1">
      <c r="A15" s="137"/>
      <c r="B15" s="129" t="s">
        <v>30</v>
      </c>
      <c r="C15" s="10" t="s">
        <v>228</v>
      </c>
      <c r="D15" s="10">
        <v>2</v>
      </c>
      <c r="E15" s="129">
        <v>16</v>
      </c>
      <c r="F15" s="129">
        <v>1</v>
      </c>
      <c r="G15" s="129">
        <f t="shared" si="5"/>
        <v>32</v>
      </c>
      <c r="H15" s="129"/>
      <c r="I15" s="129">
        <f t="shared" si="6"/>
        <v>0</v>
      </c>
      <c r="J15" s="129"/>
      <c r="K15" s="129">
        <f>J15*0.5</f>
        <v>0</v>
      </c>
      <c r="L15" s="129"/>
      <c r="M15" s="10">
        <f>G15+I15+L15</f>
        <v>32</v>
      </c>
    </row>
    <row r="16" spans="1:13" s="1" customFormat="1" ht="24.75" customHeight="1">
      <c r="A16" s="137"/>
      <c r="B16" s="10" t="s">
        <v>31</v>
      </c>
      <c r="C16" s="10" t="s">
        <v>228</v>
      </c>
      <c r="D16" s="10">
        <v>2</v>
      </c>
      <c r="E16" s="129">
        <v>16</v>
      </c>
      <c r="F16" s="129">
        <v>1</v>
      </c>
      <c r="G16" s="129">
        <f t="shared" si="5"/>
        <v>32</v>
      </c>
      <c r="H16" s="65"/>
      <c r="I16" s="129">
        <f t="shared" si="6"/>
        <v>0</v>
      </c>
      <c r="J16" s="65"/>
      <c r="K16" s="129">
        <f>J16*0.5</f>
        <v>0</v>
      </c>
      <c r="L16" s="129"/>
      <c r="M16" s="10">
        <f>G16+I16+L16</f>
        <v>32</v>
      </c>
    </row>
    <row r="17" spans="1:13" s="1" customFormat="1" ht="24.75" customHeight="1">
      <c r="A17" s="137"/>
      <c r="B17" s="138" t="s">
        <v>34</v>
      </c>
      <c r="C17" s="138" t="s">
        <v>65</v>
      </c>
      <c r="D17" s="138">
        <v>2</v>
      </c>
      <c r="E17" s="129">
        <v>16</v>
      </c>
      <c r="F17" s="129">
        <v>1</v>
      </c>
      <c r="G17" s="129">
        <f t="shared" si="5"/>
        <v>32</v>
      </c>
      <c r="H17" s="65"/>
      <c r="I17" s="129">
        <f t="shared" si="6"/>
        <v>0</v>
      </c>
      <c r="J17" s="65"/>
      <c r="K17" s="129">
        <f aca="true" t="shared" si="7" ref="K17:K25">J17*0.5</f>
        <v>0</v>
      </c>
      <c r="L17" s="129"/>
      <c r="M17" s="10">
        <f aca="true" t="shared" si="8" ref="M17:M25">G17+I17+L17</f>
        <v>32</v>
      </c>
    </row>
    <row r="18" spans="1:13" s="1" customFormat="1" ht="24.75" customHeight="1">
      <c r="A18" s="137"/>
      <c r="B18" s="15" t="s">
        <v>32</v>
      </c>
      <c r="C18" s="15" t="s">
        <v>228</v>
      </c>
      <c r="D18" s="15">
        <v>2</v>
      </c>
      <c r="E18" s="129">
        <v>16</v>
      </c>
      <c r="F18" s="129">
        <v>1</v>
      </c>
      <c r="G18" s="129">
        <f t="shared" si="5"/>
        <v>32</v>
      </c>
      <c r="H18" s="65"/>
      <c r="I18" s="129">
        <f t="shared" si="6"/>
        <v>0</v>
      </c>
      <c r="J18" s="65"/>
      <c r="K18" s="129">
        <f t="shared" si="7"/>
        <v>0</v>
      </c>
      <c r="L18" s="129"/>
      <c r="M18" s="10">
        <f t="shared" si="8"/>
        <v>32</v>
      </c>
    </row>
    <row r="19" spans="1:13" s="1" customFormat="1" ht="24.75" customHeight="1">
      <c r="A19" s="137"/>
      <c r="B19" s="15" t="s">
        <v>33</v>
      </c>
      <c r="C19" s="15" t="s">
        <v>65</v>
      </c>
      <c r="D19" s="15">
        <v>2</v>
      </c>
      <c r="E19" s="129">
        <v>16</v>
      </c>
      <c r="F19" s="129">
        <v>1</v>
      </c>
      <c r="G19" s="129">
        <f t="shared" si="5"/>
        <v>32</v>
      </c>
      <c r="H19" s="65"/>
      <c r="I19" s="129">
        <v>0</v>
      </c>
      <c r="J19" s="65"/>
      <c r="K19" s="129">
        <v>0</v>
      </c>
      <c r="L19" s="129"/>
      <c r="M19" s="10">
        <f t="shared" si="8"/>
        <v>32</v>
      </c>
    </row>
    <row r="20" spans="1:13" s="1" customFormat="1" ht="24.75" customHeight="1">
      <c r="A20" s="137" t="s">
        <v>35</v>
      </c>
      <c r="B20" s="11" t="s">
        <v>36</v>
      </c>
      <c r="C20" s="11" t="s">
        <v>65</v>
      </c>
      <c r="D20" s="10">
        <v>2</v>
      </c>
      <c r="E20" s="129">
        <v>16</v>
      </c>
      <c r="F20" s="129">
        <v>1</v>
      </c>
      <c r="G20" s="129">
        <f t="shared" si="5"/>
        <v>32</v>
      </c>
      <c r="H20" s="129"/>
      <c r="I20" s="129"/>
      <c r="J20" s="129"/>
      <c r="K20" s="129"/>
      <c r="L20" s="129"/>
      <c r="M20" s="10">
        <v>32</v>
      </c>
    </row>
    <row r="21" spans="1:13" s="1" customFormat="1" ht="24.75" customHeight="1">
      <c r="A21" s="137"/>
      <c r="B21" s="11" t="s">
        <v>37</v>
      </c>
      <c r="C21" s="10" t="s">
        <v>65</v>
      </c>
      <c r="D21" s="10">
        <v>2</v>
      </c>
      <c r="E21" s="129">
        <v>16</v>
      </c>
      <c r="F21" s="129">
        <v>1</v>
      </c>
      <c r="G21" s="129">
        <f t="shared" si="5"/>
        <v>32</v>
      </c>
      <c r="H21" s="129"/>
      <c r="I21" s="129"/>
      <c r="J21" s="129"/>
      <c r="K21" s="129"/>
      <c r="L21" s="129"/>
      <c r="M21" s="10">
        <v>32</v>
      </c>
    </row>
    <row r="22" spans="1:13" s="1" customFormat="1" ht="24.75" customHeight="1">
      <c r="A22" s="137"/>
      <c r="B22" s="11" t="s">
        <v>38</v>
      </c>
      <c r="C22" s="10" t="s">
        <v>228</v>
      </c>
      <c r="D22" s="10">
        <v>1</v>
      </c>
      <c r="E22" s="129">
        <v>16</v>
      </c>
      <c r="F22" s="129">
        <v>1.2</v>
      </c>
      <c r="G22" s="129">
        <f t="shared" si="5"/>
        <v>19.2</v>
      </c>
      <c r="H22" s="129"/>
      <c r="I22" s="129">
        <f aca="true" t="shared" si="9" ref="I22:I25">H22*4</f>
        <v>0</v>
      </c>
      <c r="J22" s="129"/>
      <c r="K22" s="129">
        <f t="shared" si="7"/>
        <v>0</v>
      </c>
      <c r="L22" s="129"/>
      <c r="M22" s="10">
        <f t="shared" si="8"/>
        <v>19.2</v>
      </c>
    </row>
    <row r="23" spans="1:13" s="1" customFormat="1" ht="24.75" customHeight="1">
      <c r="A23" s="137"/>
      <c r="B23" s="11"/>
      <c r="C23" s="10" t="s">
        <v>228</v>
      </c>
      <c r="D23" s="10">
        <v>1</v>
      </c>
      <c r="E23" s="129">
        <v>16</v>
      </c>
      <c r="F23" s="129">
        <v>1</v>
      </c>
      <c r="G23" s="129">
        <f t="shared" si="5"/>
        <v>16</v>
      </c>
      <c r="H23" s="129"/>
      <c r="I23" s="129">
        <f t="shared" si="9"/>
        <v>0</v>
      </c>
      <c r="J23" s="129"/>
      <c r="K23" s="129">
        <f t="shared" si="7"/>
        <v>0</v>
      </c>
      <c r="L23" s="129"/>
      <c r="M23" s="10">
        <f t="shared" si="8"/>
        <v>16</v>
      </c>
    </row>
    <row r="24" spans="1:13" s="1" customFormat="1" ht="24.75" customHeight="1">
      <c r="A24" s="137"/>
      <c r="B24" s="11" t="s">
        <v>39</v>
      </c>
      <c r="C24" s="10" t="s">
        <v>228</v>
      </c>
      <c r="D24" s="10">
        <v>1</v>
      </c>
      <c r="E24" s="129">
        <v>16</v>
      </c>
      <c r="F24" s="129">
        <v>1.2</v>
      </c>
      <c r="G24" s="129">
        <f t="shared" si="5"/>
        <v>19.2</v>
      </c>
      <c r="H24" s="129"/>
      <c r="I24" s="129">
        <f t="shared" si="9"/>
        <v>0</v>
      </c>
      <c r="J24" s="129"/>
      <c r="K24" s="129">
        <f t="shared" si="7"/>
        <v>0</v>
      </c>
      <c r="L24" s="129"/>
      <c r="M24" s="10">
        <f t="shared" si="8"/>
        <v>19.2</v>
      </c>
    </row>
    <row r="25" spans="1:13" s="1" customFormat="1" ht="24.75" customHeight="1">
      <c r="A25" s="137"/>
      <c r="B25" s="11"/>
      <c r="C25" s="10" t="s">
        <v>65</v>
      </c>
      <c r="D25" s="10">
        <v>1</v>
      </c>
      <c r="E25" s="129">
        <v>16</v>
      </c>
      <c r="F25" s="129">
        <v>1</v>
      </c>
      <c r="G25" s="129">
        <f t="shared" si="5"/>
        <v>16</v>
      </c>
      <c r="H25" s="129"/>
      <c r="I25" s="129">
        <f t="shared" si="9"/>
        <v>0</v>
      </c>
      <c r="J25" s="129"/>
      <c r="K25" s="129">
        <f t="shared" si="7"/>
        <v>0</v>
      </c>
      <c r="L25" s="129"/>
      <c r="M25" s="10">
        <f t="shared" si="8"/>
        <v>16</v>
      </c>
    </row>
    <row r="26" spans="1:13" s="1" customFormat="1" ht="24.75" customHeight="1">
      <c r="A26" s="137"/>
      <c r="B26" s="11" t="s">
        <v>40</v>
      </c>
      <c r="C26" s="11" t="s">
        <v>65</v>
      </c>
      <c r="D26" s="10">
        <v>2</v>
      </c>
      <c r="E26" s="129">
        <v>16</v>
      </c>
      <c r="F26" s="129">
        <v>1</v>
      </c>
      <c r="G26" s="129">
        <f t="shared" si="5"/>
        <v>32</v>
      </c>
      <c r="H26" s="129"/>
      <c r="I26" s="129"/>
      <c r="J26" s="129"/>
      <c r="K26" s="129"/>
      <c r="L26" s="129"/>
      <c r="M26" s="10">
        <v>32</v>
      </c>
    </row>
    <row r="28" spans="1:19" ht="31.5" customHeight="1">
      <c r="A28" s="52" t="s">
        <v>229</v>
      </c>
      <c r="B28" s="52"/>
      <c r="C28" s="52"/>
      <c r="D28" s="52"/>
      <c r="E28" s="52"/>
      <c r="F28" s="52"/>
      <c r="G28" s="52"/>
      <c r="H28" s="52"/>
      <c r="I28" s="52"/>
      <c r="J28" s="52"/>
      <c r="K28" s="52"/>
      <c r="L28" s="52"/>
      <c r="M28" s="52"/>
      <c r="N28" s="19"/>
      <c r="O28" s="4"/>
      <c r="P28" s="4"/>
      <c r="Q28" s="4"/>
      <c r="R28" s="4"/>
      <c r="S28" s="4"/>
    </row>
    <row r="30" spans="1:8" ht="14.25">
      <c r="A30" s="21" t="s">
        <v>43</v>
      </c>
      <c r="B30" s="21"/>
      <c r="C30" s="21"/>
      <c r="D30" s="21"/>
      <c r="E30" s="21"/>
      <c r="F30" s="21"/>
      <c r="G30" s="21"/>
      <c r="H30" s="21"/>
    </row>
    <row r="31" spans="1:12" ht="18.75">
      <c r="A31" s="139"/>
      <c r="B31" s="139"/>
      <c r="C31" s="139"/>
      <c r="D31" s="139"/>
      <c r="E31" s="139"/>
      <c r="F31" s="139"/>
      <c r="G31" s="139"/>
      <c r="H31" s="139"/>
      <c r="I31" s="139"/>
      <c r="J31" s="139"/>
      <c r="K31" s="139"/>
      <c r="L31" s="139"/>
    </row>
  </sheetData>
  <sheetProtection/>
  <mergeCells count="18">
    <mergeCell ref="A1:M1"/>
    <mergeCell ref="D2:G2"/>
    <mergeCell ref="H2:I2"/>
    <mergeCell ref="J2:L2"/>
    <mergeCell ref="A28:M28"/>
    <mergeCell ref="A30:H30"/>
    <mergeCell ref="A31:H31"/>
    <mergeCell ref="A2:A3"/>
    <mergeCell ref="A4:A6"/>
    <mergeCell ref="A7:A13"/>
    <mergeCell ref="A14:A19"/>
    <mergeCell ref="A20:A26"/>
    <mergeCell ref="B2:B3"/>
    <mergeCell ref="B5:B6"/>
    <mergeCell ref="B8:B9"/>
    <mergeCell ref="B10:B11"/>
    <mergeCell ref="C2:C3"/>
    <mergeCell ref="M2:M3"/>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14"/>
  <sheetViews>
    <sheetView workbookViewId="0" topLeftCell="A1">
      <selection activeCell="F16" sqref="F16"/>
    </sheetView>
  </sheetViews>
  <sheetFormatPr defaultColWidth="9.00390625" defaultRowHeight="13.5"/>
  <cols>
    <col min="1" max="1" width="24.00390625" style="4" customWidth="1"/>
    <col min="2" max="3" width="14.125" style="4" customWidth="1"/>
    <col min="4" max="4" width="15.625" style="4" customWidth="1"/>
    <col min="5" max="5" width="14.25390625" style="4" customWidth="1"/>
    <col min="6" max="6" width="12.875" style="4" customWidth="1"/>
    <col min="7" max="7" width="11.875" style="4" customWidth="1"/>
    <col min="8" max="8" width="14.125" style="4" customWidth="1"/>
    <col min="9" max="9" width="9.00390625" style="4" customWidth="1"/>
  </cols>
  <sheetData>
    <row r="1" spans="1:9" ht="37.5" customHeight="1">
      <c r="A1" s="112" t="s">
        <v>230</v>
      </c>
      <c r="B1" s="112"/>
      <c r="C1" s="112"/>
      <c r="D1" s="112"/>
      <c r="E1" s="112"/>
      <c r="F1" s="112"/>
      <c r="G1" s="112"/>
      <c r="H1" s="112"/>
      <c r="I1" s="112"/>
    </row>
    <row r="2" spans="1:9" ht="20.25" customHeight="1">
      <c r="A2" s="113" t="s">
        <v>231</v>
      </c>
      <c r="B2" s="57" t="s">
        <v>2</v>
      </c>
      <c r="C2" s="57" t="s">
        <v>45</v>
      </c>
      <c r="D2" s="114" t="s">
        <v>232</v>
      </c>
      <c r="E2" s="115"/>
      <c r="F2" s="116" t="s">
        <v>233</v>
      </c>
      <c r="G2" s="117"/>
      <c r="H2" s="28" t="s">
        <v>7</v>
      </c>
      <c r="I2" s="28" t="s">
        <v>234</v>
      </c>
    </row>
    <row r="3" spans="1:9" ht="22.5" customHeight="1">
      <c r="A3" s="118"/>
      <c r="B3" s="58"/>
      <c r="C3" s="58"/>
      <c r="D3" s="63" t="s">
        <v>235</v>
      </c>
      <c r="E3" s="63" t="s">
        <v>208</v>
      </c>
      <c r="F3" s="63" t="s">
        <v>236</v>
      </c>
      <c r="G3" s="35" t="s">
        <v>208</v>
      </c>
      <c r="H3" s="34"/>
      <c r="I3" s="34"/>
    </row>
    <row r="4" spans="1:9" s="61" customFormat="1" ht="24.75" customHeight="1">
      <c r="A4" s="119" t="s">
        <v>237</v>
      </c>
      <c r="B4" s="68" t="s">
        <v>33</v>
      </c>
      <c r="C4" s="68" t="s">
        <v>65</v>
      </c>
      <c r="D4" s="68" t="s">
        <v>238</v>
      </c>
      <c r="E4" s="68">
        <v>30</v>
      </c>
      <c r="F4" s="65">
        <v>50</v>
      </c>
      <c r="G4" s="65">
        <f aca="true" t="shared" si="0" ref="G4:G9">F4*0.2</f>
        <v>10</v>
      </c>
      <c r="H4" s="11">
        <f aca="true" t="shared" si="1" ref="H4:H9">E4+G4</f>
        <v>40</v>
      </c>
      <c r="I4" s="122"/>
    </row>
    <row r="5" spans="1:9" s="61" customFormat="1" ht="24.75" customHeight="1">
      <c r="A5" s="120"/>
      <c r="B5" s="68"/>
      <c r="C5" s="68" t="s">
        <v>83</v>
      </c>
      <c r="D5" s="68" t="s">
        <v>238</v>
      </c>
      <c r="E5" s="68">
        <v>30</v>
      </c>
      <c r="F5" s="65">
        <v>50</v>
      </c>
      <c r="G5" s="65">
        <f t="shared" si="0"/>
        <v>10</v>
      </c>
      <c r="H5" s="11">
        <f t="shared" si="1"/>
        <v>40</v>
      </c>
      <c r="I5" s="122"/>
    </row>
    <row r="6" spans="1:9" s="61" customFormat="1" ht="24.75" customHeight="1">
      <c r="A6" s="65" t="s">
        <v>239</v>
      </c>
      <c r="B6" s="65" t="s">
        <v>26</v>
      </c>
      <c r="C6" s="65" t="s">
        <v>83</v>
      </c>
      <c r="D6" s="68" t="s">
        <v>238</v>
      </c>
      <c r="E6" s="65">
        <v>30</v>
      </c>
      <c r="F6" s="65">
        <v>128</v>
      </c>
      <c r="G6" s="65">
        <f t="shared" si="0"/>
        <v>25.6</v>
      </c>
      <c r="H6" s="11">
        <f t="shared" si="1"/>
        <v>55.6</v>
      </c>
      <c r="I6" s="122"/>
    </row>
    <row r="7" spans="1:9" s="61" customFormat="1" ht="24.75" customHeight="1">
      <c r="A7" s="65" t="s">
        <v>237</v>
      </c>
      <c r="B7" s="65" t="s">
        <v>41</v>
      </c>
      <c r="C7" s="65" t="s">
        <v>83</v>
      </c>
      <c r="D7" s="68" t="s">
        <v>238</v>
      </c>
      <c r="E7" s="65">
        <v>30</v>
      </c>
      <c r="F7" s="65"/>
      <c r="G7" s="65">
        <f t="shared" si="0"/>
        <v>0</v>
      </c>
      <c r="H7" s="11">
        <f t="shared" si="1"/>
        <v>30</v>
      </c>
      <c r="I7" s="11"/>
    </row>
    <row r="8" spans="1:9" s="61" customFormat="1" ht="24.75" customHeight="1">
      <c r="A8" s="65" t="s">
        <v>239</v>
      </c>
      <c r="B8" s="65" t="s">
        <v>20</v>
      </c>
      <c r="C8" s="65"/>
      <c r="D8" s="68" t="s">
        <v>238</v>
      </c>
      <c r="E8" s="65">
        <v>30</v>
      </c>
      <c r="F8" s="65">
        <v>128</v>
      </c>
      <c r="G8" s="65">
        <f t="shared" si="0"/>
        <v>25.6</v>
      </c>
      <c r="H8" s="11">
        <f t="shared" si="1"/>
        <v>55.6</v>
      </c>
      <c r="I8" s="11"/>
    </row>
    <row r="9" spans="1:9" s="61" customFormat="1" ht="24.75" customHeight="1">
      <c r="A9" s="65" t="s">
        <v>240</v>
      </c>
      <c r="B9" s="65" t="s">
        <v>20</v>
      </c>
      <c r="C9" s="65"/>
      <c r="D9" s="68" t="s">
        <v>238</v>
      </c>
      <c r="E9" s="65">
        <v>30</v>
      </c>
      <c r="F9" s="65"/>
      <c r="G9" s="65">
        <f t="shared" si="0"/>
        <v>0</v>
      </c>
      <c r="H9" s="11">
        <f t="shared" si="1"/>
        <v>30</v>
      </c>
      <c r="I9" s="11"/>
    </row>
    <row r="11" spans="1:21" ht="18.75" customHeight="1">
      <c r="A11" s="52" t="s">
        <v>241</v>
      </c>
      <c r="B11" s="52"/>
      <c r="C11" s="52"/>
      <c r="D11" s="52"/>
      <c r="E11" s="52"/>
      <c r="F11" s="52"/>
      <c r="G11" s="52"/>
      <c r="H11" s="52"/>
      <c r="I11" s="52"/>
      <c r="J11" s="52"/>
      <c r="K11" s="52"/>
      <c r="L11" s="52"/>
      <c r="M11" s="52"/>
      <c r="N11" s="52"/>
      <c r="O11" s="52"/>
      <c r="P11" s="19"/>
      <c r="Q11" s="4"/>
      <c r="R11" s="4"/>
      <c r="S11" s="4"/>
      <c r="T11" s="4"/>
      <c r="U11" s="4"/>
    </row>
    <row r="12" spans="1:15" ht="13.5">
      <c r="A12" s="19"/>
      <c r="B12" s="19"/>
      <c r="C12" s="19"/>
      <c r="D12" s="19"/>
      <c r="E12" s="19"/>
      <c r="F12" s="19"/>
      <c r="G12" s="19"/>
      <c r="H12" s="19"/>
      <c r="I12" s="19"/>
      <c r="J12" s="3"/>
      <c r="K12" s="3"/>
      <c r="L12" s="3"/>
      <c r="M12" s="3"/>
      <c r="N12" s="3"/>
      <c r="O12" s="3"/>
    </row>
    <row r="13" spans="1:15" ht="13.5">
      <c r="A13" s="19"/>
      <c r="B13" s="19"/>
      <c r="C13" s="19"/>
      <c r="D13" s="19"/>
      <c r="E13" s="19"/>
      <c r="F13" s="19"/>
      <c r="G13" s="19"/>
      <c r="H13" s="19"/>
      <c r="I13" s="19"/>
      <c r="J13" s="3"/>
      <c r="K13" s="3"/>
      <c r="L13" s="3"/>
      <c r="M13" s="3"/>
      <c r="N13" s="3"/>
      <c r="O13" s="3"/>
    </row>
    <row r="14" spans="1:15" ht="18.75">
      <c r="A14" s="21" t="s">
        <v>43</v>
      </c>
      <c r="B14" s="21"/>
      <c r="C14" s="21"/>
      <c r="D14" s="21"/>
      <c r="E14" s="21"/>
      <c r="F14" s="21"/>
      <c r="G14" s="21"/>
      <c r="H14" s="121"/>
      <c r="I14" s="19"/>
      <c r="J14" s="3"/>
      <c r="K14" s="3"/>
      <c r="L14" s="3"/>
      <c r="M14" s="3"/>
      <c r="N14" s="3"/>
      <c r="O14" s="3"/>
    </row>
  </sheetData>
  <sheetProtection/>
  <mergeCells count="11">
    <mergeCell ref="A1:I1"/>
    <mergeCell ref="D2:E2"/>
    <mergeCell ref="F2:G2"/>
    <mergeCell ref="A11:O11"/>
    <mergeCell ref="A14:G14"/>
    <mergeCell ref="A2:A3"/>
    <mergeCell ref="A4:A5"/>
    <mergeCell ref="B2:B3"/>
    <mergeCell ref="C2:C3"/>
    <mergeCell ref="H2:H3"/>
    <mergeCell ref="I2:I3"/>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40"/>
  <sheetViews>
    <sheetView workbookViewId="0" topLeftCell="A4">
      <selection activeCell="K21" sqref="K21"/>
    </sheetView>
  </sheetViews>
  <sheetFormatPr defaultColWidth="9.00390625" defaultRowHeight="13.5"/>
  <cols>
    <col min="1" max="1" width="20.50390625" style="4" customWidth="1"/>
    <col min="2" max="2" width="13.00390625" style="4" customWidth="1"/>
    <col min="3" max="3" width="13.75390625" style="4" customWidth="1"/>
    <col min="4" max="4" width="13.375" style="4" customWidth="1"/>
    <col min="5" max="5" width="30.00390625" style="62" customWidth="1"/>
    <col min="6" max="6" width="8.25390625" style="62" customWidth="1"/>
    <col min="7" max="7" width="8.125" style="4" customWidth="1"/>
    <col min="8" max="8" width="23.625" style="62" customWidth="1"/>
    <col min="9" max="9" width="18.75390625" style="0" customWidth="1"/>
  </cols>
  <sheetData>
    <row r="1" spans="1:8" ht="34.5" customHeight="1">
      <c r="A1" s="26" t="s">
        <v>242</v>
      </c>
      <c r="B1" s="26"/>
      <c r="C1" s="26"/>
      <c r="D1" s="26"/>
      <c r="E1" s="26"/>
      <c r="F1" s="26"/>
      <c r="G1" s="26"/>
      <c r="H1" s="26"/>
    </row>
    <row r="2" spans="1:8" s="76" customFormat="1" ht="39.75" customHeight="1">
      <c r="A2" s="7" t="s">
        <v>1</v>
      </c>
      <c r="B2" s="7" t="s">
        <v>2</v>
      </c>
      <c r="C2" s="7" t="s">
        <v>45</v>
      </c>
      <c r="D2" s="7" t="s">
        <v>243</v>
      </c>
      <c r="E2" s="7" t="s">
        <v>244</v>
      </c>
      <c r="F2" s="7" t="s">
        <v>245</v>
      </c>
      <c r="G2" s="7" t="s">
        <v>246</v>
      </c>
      <c r="H2" s="7" t="s">
        <v>247</v>
      </c>
    </row>
    <row r="3" spans="1:8" s="61" customFormat="1" ht="27">
      <c r="A3" s="64" t="s">
        <v>28</v>
      </c>
      <c r="B3" s="47" t="s">
        <v>29</v>
      </c>
      <c r="C3" s="47" t="s">
        <v>65</v>
      </c>
      <c r="D3" s="47" t="s">
        <v>248</v>
      </c>
      <c r="E3" s="105" t="s">
        <v>249</v>
      </c>
      <c r="F3" s="105">
        <v>100</v>
      </c>
      <c r="G3" s="105">
        <v>20</v>
      </c>
      <c r="H3" s="105" t="s">
        <v>250</v>
      </c>
    </row>
    <row r="4" spans="1:8" s="61" customFormat="1" ht="27">
      <c r="A4" s="64"/>
      <c r="B4" s="47" t="s">
        <v>29</v>
      </c>
      <c r="C4" s="47" t="s">
        <v>83</v>
      </c>
      <c r="D4" s="47" t="s">
        <v>248</v>
      </c>
      <c r="E4" s="105" t="s">
        <v>249</v>
      </c>
      <c r="F4" s="105">
        <v>80</v>
      </c>
      <c r="G4" s="105">
        <v>16</v>
      </c>
      <c r="H4" s="105" t="s">
        <v>251</v>
      </c>
    </row>
    <row r="5" spans="1:8" s="61" customFormat="1" ht="27">
      <c r="A5" s="64"/>
      <c r="B5" s="47" t="s">
        <v>29</v>
      </c>
      <c r="C5" s="47" t="s">
        <v>83</v>
      </c>
      <c r="D5" s="47" t="s">
        <v>252</v>
      </c>
      <c r="E5" s="105" t="s">
        <v>253</v>
      </c>
      <c r="F5" s="105">
        <v>100</v>
      </c>
      <c r="G5" s="105">
        <v>2</v>
      </c>
      <c r="H5" s="105" t="s">
        <v>254</v>
      </c>
    </row>
    <row r="6" spans="1:8" s="61" customFormat="1" ht="27">
      <c r="A6" s="64"/>
      <c r="B6" s="106" t="s">
        <v>34</v>
      </c>
      <c r="C6" s="47" t="s">
        <v>65</v>
      </c>
      <c r="D6" s="47" t="s">
        <v>248</v>
      </c>
      <c r="E6" s="105" t="s">
        <v>249</v>
      </c>
      <c r="F6" s="105">
        <v>100</v>
      </c>
      <c r="G6" s="105">
        <v>20</v>
      </c>
      <c r="H6" s="105" t="s">
        <v>250</v>
      </c>
    </row>
    <row r="7" spans="1:8" s="61" customFormat="1" ht="27">
      <c r="A7" s="64"/>
      <c r="B7" s="106" t="s">
        <v>34</v>
      </c>
      <c r="C7" s="47" t="s">
        <v>83</v>
      </c>
      <c r="D7" s="47" t="s">
        <v>248</v>
      </c>
      <c r="E7" s="105" t="s">
        <v>249</v>
      </c>
      <c r="F7" s="105">
        <v>80</v>
      </c>
      <c r="G7" s="105">
        <v>16</v>
      </c>
      <c r="H7" s="105" t="s">
        <v>251</v>
      </c>
    </row>
    <row r="8" spans="1:8" s="61" customFormat="1" ht="27">
      <c r="A8" s="64"/>
      <c r="B8" s="106" t="s">
        <v>34</v>
      </c>
      <c r="C8" s="47" t="s">
        <v>83</v>
      </c>
      <c r="D8" s="47" t="s">
        <v>248</v>
      </c>
      <c r="E8" s="105" t="s">
        <v>255</v>
      </c>
      <c r="F8" s="105">
        <v>80</v>
      </c>
      <c r="G8" s="105">
        <v>30</v>
      </c>
      <c r="H8" s="105" t="s">
        <v>256</v>
      </c>
    </row>
    <row r="9" spans="1:8" s="61" customFormat="1" ht="27">
      <c r="A9" s="64"/>
      <c r="B9" s="106" t="s">
        <v>34</v>
      </c>
      <c r="C9" s="47" t="s">
        <v>83</v>
      </c>
      <c r="D9" s="47" t="s">
        <v>252</v>
      </c>
      <c r="E9" s="105" t="s">
        <v>253</v>
      </c>
      <c r="F9" s="105">
        <v>100</v>
      </c>
      <c r="G9" s="105">
        <v>2</v>
      </c>
      <c r="H9" s="105" t="s">
        <v>254</v>
      </c>
    </row>
    <row r="10" spans="1:8" s="61" customFormat="1" ht="27">
      <c r="A10" s="64"/>
      <c r="B10" s="60" t="s">
        <v>32</v>
      </c>
      <c r="C10" s="60" t="s">
        <v>65</v>
      </c>
      <c r="D10" s="47" t="s">
        <v>248</v>
      </c>
      <c r="E10" s="105" t="s">
        <v>249</v>
      </c>
      <c r="F10" s="105">
        <v>100</v>
      </c>
      <c r="G10" s="105">
        <v>50</v>
      </c>
      <c r="H10" s="105" t="s">
        <v>257</v>
      </c>
    </row>
    <row r="11" spans="1:8" s="61" customFormat="1" ht="27">
      <c r="A11" s="64"/>
      <c r="B11" s="60" t="s">
        <v>32</v>
      </c>
      <c r="C11" s="60" t="s">
        <v>65</v>
      </c>
      <c r="D11" s="47" t="s">
        <v>248</v>
      </c>
      <c r="E11" s="105" t="s">
        <v>249</v>
      </c>
      <c r="F11" s="105">
        <v>100</v>
      </c>
      <c r="G11" s="105">
        <v>20</v>
      </c>
      <c r="H11" s="105" t="s">
        <v>250</v>
      </c>
    </row>
    <row r="12" spans="1:8" s="61" customFormat="1" ht="27">
      <c r="A12" s="64"/>
      <c r="B12" s="60" t="s">
        <v>32</v>
      </c>
      <c r="C12" s="60" t="s">
        <v>65</v>
      </c>
      <c r="D12" s="47" t="s">
        <v>248</v>
      </c>
      <c r="E12" s="105" t="s">
        <v>255</v>
      </c>
      <c r="F12" s="105">
        <v>80</v>
      </c>
      <c r="G12" s="105">
        <v>20</v>
      </c>
      <c r="H12" s="105" t="s">
        <v>256</v>
      </c>
    </row>
    <row r="13" spans="1:8" s="61" customFormat="1" ht="27">
      <c r="A13" s="64"/>
      <c r="B13" s="60" t="s">
        <v>32</v>
      </c>
      <c r="C13" s="60" t="s">
        <v>83</v>
      </c>
      <c r="D13" s="47" t="s">
        <v>248</v>
      </c>
      <c r="E13" s="105" t="s">
        <v>249</v>
      </c>
      <c r="F13" s="105">
        <v>80</v>
      </c>
      <c r="G13" s="105">
        <v>16</v>
      </c>
      <c r="H13" s="105" t="s">
        <v>251</v>
      </c>
    </row>
    <row r="14" spans="1:8" s="61" customFormat="1" ht="27">
      <c r="A14" s="64"/>
      <c r="B14" s="60" t="s">
        <v>32</v>
      </c>
      <c r="C14" s="47" t="s">
        <v>83</v>
      </c>
      <c r="D14" s="47" t="s">
        <v>252</v>
      </c>
      <c r="E14" s="105" t="s">
        <v>253</v>
      </c>
      <c r="F14" s="105">
        <v>100</v>
      </c>
      <c r="G14" s="105">
        <v>2</v>
      </c>
      <c r="H14" s="105" t="s">
        <v>254</v>
      </c>
    </row>
    <row r="15" spans="1:8" s="61" customFormat="1" ht="27">
      <c r="A15" s="64"/>
      <c r="B15" s="60" t="s">
        <v>33</v>
      </c>
      <c r="C15" s="60" t="s">
        <v>65</v>
      </c>
      <c r="D15" s="47" t="s">
        <v>248</v>
      </c>
      <c r="E15" s="105" t="s">
        <v>249</v>
      </c>
      <c r="F15" s="105">
        <v>100</v>
      </c>
      <c r="G15" s="105">
        <v>20</v>
      </c>
      <c r="H15" s="105" t="s">
        <v>250</v>
      </c>
    </row>
    <row r="16" spans="1:8" s="61" customFormat="1" ht="27">
      <c r="A16" s="64"/>
      <c r="B16" s="60" t="s">
        <v>33</v>
      </c>
      <c r="C16" s="47" t="s">
        <v>83</v>
      </c>
      <c r="D16" s="47" t="s">
        <v>252</v>
      </c>
      <c r="E16" s="105" t="s">
        <v>253</v>
      </c>
      <c r="F16" s="105">
        <v>100</v>
      </c>
      <c r="G16" s="105">
        <v>2</v>
      </c>
      <c r="H16" s="105" t="s">
        <v>254</v>
      </c>
    </row>
    <row r="17" spans="1:8" s="61" customFormat="1" ht="27">
      <c r="A17" s="64"/>
      <c r="B17" s="60" t="s">
        <v>31</v>
      </c>
      <c r="C17" s="47" t="s">
        <v>83</v>
      </c>
      <c r="D17" s="47" t="s">
        <v>252</v>
      </c>
      <c r="E17" s="105" t="s">
        <v>253</v>
      </c>
      <c r="F17" s="105">
        <v>100</v>
      </c>
      <c r="G17" s="105">
        <v>2</v>
      </c>
      <c r="H17" s="105" t="s">
        <v>254</v>
      </c>
    </row>
    <row r="18" spans="1:8" s="61" customFormat="1" ht="27">
      <c r="A18" s="64"/>
      <c r="B18" s="60" t="s">
        <v>31</v>
      </c>
      <c r="C18" s="47" t="s">
        <v>83</v>
      </c>
      <c r="D18" s="47" t="s">
        <v>248</v>
      </c>
      <c r="E18" s="105" t="s">
        <v>249</v>
      </c>
      <c r="F18" s="105">
        <v>80</v>
      </c>
      <c r="G18" s="105">
        <v>16</v>
      </c>
      <c r="H18" s="105" t="s">
        <v>251</v>
      </c>
    </row>
    <row r="19" spans="1:8" s="61" customFormat="1" ht="27">
      <c r="A19" s="64"/>
      <c r="B19" s="60" t="s">
        <v>31</v>
      </c>
      <c r="C19" s="47" t="s">
        <v>83</v>
      </c>
      <c r="D19" s="47" t="s">
        <v>248</v>
      </c>
      <c r="E19" s="105" t="s">
        <v>255</v>
      </c>
      <c r="F19" s="105">
        <v>80</v>
      </c>
      <c r="G19" s="105">
        <v>10</v>
      </c>
      <c r="H19" s="105" t="s">
        <v>256</v>
      </c>
    </row>
    <row r="20" spans="1:8" s="104" customFormat="1" ht="27">
      <c r="A20" s="107" t="s">
        <v>21</v>
      </c>
      <c r="B20" s="64" t="s">
        <v>22</v>
      </c>
      <c r="C20" s="47" t="s">
        <v>65</v>
      </c>
      <c r="D20" s="47" t="s">
        <v>248</v>
      </c>
      <c r="E20" s="105" t="s">
        <v>249</v>
      </c>
      <c r="F20" s="105">
        <v>100</v>
      </c>
      <c r="G20" s="105">
        <v>50</v>
      </c>
      <c r="H20" s="105" t="s">
        <v>257</v>
      </c>
    </row>
    <row r="21" spans="1:8" s="61" customFormat="1" ht="27">
      <c r="A21" s="107"/>
      <c r="B21" s="64"/>
      <c r="C21" s="47" t="s">
        <v>65</v>
      </c>
      <c r="D21" s="47" t="s">
        <v>248</v>
      </c>
      <c r="E21" s="105" t="s">
        <v>249</v>
      </c>
      <c r="F21" s="105">
        <v>100</v>
      </c>
      <c r="G21" s="105">
        <v>20</v>
      </c>
      <c r="H21" s="105" t="s">
        <v>250</v>
      </c>
    </row>
    <row r="22" spans="1:8" s="61" customFormat="1" ht="27">
      <c r="A22" s="107"/>
      <c r="B22" s="64"/>
      <c r="C22" s="47" t="s">
        <v>65</v>
      </c>
      <c r="D22" s="47" t="s">
        <v>248</v>
      </c>
      <c r="E22" s="105" t="s">
        <v>255</v>
      </c>
      <c r="F22" s="105">
        <v>80</v>
      </c>
      <c r="G22" s="105">
        <v>20</v>
      </c>
      <c r="H22" s="105" t="s">
        <v>256</v>
      </c>
    </row>
    <row r="23" spans="1:8" s="61" customFormat="1" ht="27">
      <c r="A23" s="107"/>
      <c r="B23" s="64"/>
      <c r="C23" s="47" t="s">
        <v>83</v>
      </c>
      <c r="D23" s="47" t="s">
        <v>248</v>
      </c>
      <c r="E23" s="105" t="s">
        <v>249</v>
      </c>
      <c r="F23" s="105">
        <v>80</v>
      </c>
      <c r="G23" s="105">
        <v>16</v>
      </c>
      <c r="H23" s="105" t="s">
        <v>251</v>
      </c>
    </row>
    <row r="24" spans="1:8" s="61" customFormat="1" ht="27">
      <c r="A24" s="107"/>
      <c r="B24" s="64"/>
      <c r="C24" s="47" t="s">
        <v>83</v>
      </c>
      <c r="D24" s="47" t="s">
        <v>252</v>
      </c>
      <c r="E24" s="105" t="s">
        <v>253</v>
      </c>
      <c r="F24" s="105">
        <v>100</v>
      </c>
      <c r="G24" s="105">
        <v>25</v>
      </c>
      <c r="H24" s="105" t="s">
        <v>254</v>
      </c>
    </row>
    <row r="25" spans="1:8" s="61" customFormat="1" ht="27">
      <c r="A25" s="107"/>
      <c r="B25" s="64"/>
      <c r="C25" s="47" t="s">
        <v>83</v>
      </c>
      <c r="D25" s="47" t="s">
        <v>252</v>
      </c>
      <c r="E25" s="105" t="s">
        <v>258</v>
      </c>
      <c r="F25" s="105">
        <v>100</v>
      </c>
      <c r="G25" s="105">
        <v>25</v>
      </c>
      <c r="H25" s="105" t="s">
        <v>259</v>
      </c>
    </row>
    <row r="26" spans="1:8" s="61" customFormat="1" ht="24.75" customHeight="1">
      <c r="A26" s="107"/>
      <c r="B26" s="47" t="s">
        <v>23</v>
      </c>
      <c r="C26" s="47" t="s">
        <v>83</v>
      </c>
      <c r="D26" s="47" t="s">
        <v>252</v>
      </c>
      <c r="E26" s="105" t="s">
        <v>253</v>
      </c>
      <c r="F26" s="105">
        <v>100</v>
      </c>
      <c r="G26" s="105">
        <v>50</v>
      </c>
      <c r="H26" s="105" t="s">
        <v>254</v>
      </c>
    </row>
    <row r="27" spans="1:8" s="61" customFormat="1" ht="27">
      <c r="A27" s="64" t="s">
        <v>35</v>
      </c>
      <c r="B27" s="47" t="s">
        <v>36</v>
      </c>
      <c r="C27" s="47" t="s">
        <v>83</v>
      </c>
      <c r="D27" s="47" t="s">
        <v>252</v>
      </c>
      <c r="E27" s="105" t="s">
        <v>253</v>
      </c>
      <c r="F27" s="105">
        <v>100</v>
      </c>
      <c r="G27" s="105">
        <v>2</v>
      </c>
      <c r="H27" s="105" t="s">
        <v>254</v>
      </c>
    </row>
    <row r="28" spans="1:8" s="61" customFormat="1" ht="27">
      <c r="A28" s="64"/>
      <c r="B28" s="47" t="s">
        <v>37</v>
      </c>
      <c r="C28" s="47" t="s">
        <v>83</v>
      </c>
      <c r="D28" s="47" t="s">
        <v>252</v>
      </c>
      <c r="E28" s="105" t="s">
        <v>253</v>
      </c>
      <c r="F28" s="105">
        <v>100</v>
      </c>
      <c r="G28" s="105">
        <v>2</v>
      </c>
      <c r="H28" s="105" t="s">
        <v>254</v>
      </c>
    </row>
    <row r="29" spans="1:8" s="61" customFormat="1" ht="27">
      <c r="A29" s="64"/>
      <c r="B29" s="47" t="s">
        <v>37</v>
      </c>
      <c r="C29" s="47" t="s">
        <v>83</v>
      </c>
      <c r="D29" s="47" t="s">
        <v>252</v>
      </c>
      <c r="E29" s="105" t="s">
        <v>258</v>
      </c>
      <c r="F29" s="105">
        <v>100</v>
      </c>
      <c r="G29" s="105">
        <v>25</v>
      </c>
      <c r="H29" s="105" t="s">
        <v>259</v>
      </c>
    </row>
    <row r="30" spans="1:8" s="61" customFormat="1" ht="27">
      <c r="A30" s="64"/>
      <c r="B30" s="47" t="s">
        <v>38</v>
      </c>
      <c r="C30" s="47" t="s">
        <v>83</v>
      </c>
      <c r="D30" s="47" t="s">
        <v>252</v>
      </c>
      <c r="E30" s="105" t="s">
        <v>253</v>
      </c>
      <c r="F30" s="105">
        <v>100</v>
      </c>
      <c r="G30" s="105">
        <v>2</v>
      </c>
      <c r="H30" s="105" t="s">
        <v>254</v>
      </c>
    </row>
    <row r="31" spans="1:8" s="61" customFormat="1" ht="27">
      <c r="A31" s="64"/>
      <c r="B31" s="47" t="s">
        <v>38</v>
      </c>
      <c r="C31" s="47" t="s">
        <v>83</v>
      </c>
      <c r="D31" s="47" t="s">
        <v>252</v>
      </c>
      <c r="E31" s="105" t="s">
        <v>258</v>
      </c>
      <c r="F31" s="105">
        <v>100</v>
      </c>
      <c r="G31" s="105">
        <v>25</v>
      </c>
      <c r="H31" s="105" t="s">
        <v>259</v>
      </c>
    </row>
    <row r="32" spans="1:8" s="61" customFormat="1" ht="27">
      <c r="A32" s="64"/>
      <c r="B32" s="47" t="s">
        <v>39</v>
      </c>
      <c r="C32" s="47" t="s">
        <v>83</v>
      </c>
      <c r="D32" s="47" t="s">
        <v>252</v>
      </c>
      <c r="E32" s="105" t="s">
        <v>258</v>
      </c>
      <c r="F32" s="105">
        <v>100</v>
      </c>
      <c r="G32" s="105">
        <v>25</v>
      </c>
      <c r="H32" s="105" t="s">
        <v>259</v>
      </c>
    </row>
    <row r="33" spans="1:8" s="61" customFormat="1" ht="27">
      <c r="A33" s="64"/>
      <c r="B33" s="47" t="s">
        <v>39</v>
      </c>
      <c r="C33" s="47" t="s">
        <v>83</v>
      </c>
      <c r="D33" s="47" t="s">
        <v>252</v>
      </c>
      <c r="E33" s="105" t="s">
        <v>253</v>
      </c>
      <c r="F33" s="105">
        <v>100</v>
      </c>
      <c r="G33" s="105">
        <v>2</v>
      </c>
      <c r="H33" s="105" t="s">
        <v>254</v>
      </c>
    </row>
    <row r="34" spans="1:8" s="61" customFormat="1" ht="27">
      <c r="A34" s="64"/>
      <c r="B34" s="47" t="s">
        <v>41</v>
      </c>
      <c r="C34" s="47" t="s">
        <v>83</v>
      </c>
      <c r="D34" s="47" t="s">
        <v>252</v>
      </c>
      <c r="E34" s="105" t="s">
        <v>253</v>
      </c>
      <c r="F34" s="105">
        <v>100</v>
      </c>
      <c r="G34" s="105">
        <v>2</v>
      </c>
      <c r="H34" s="105" t="s">
        <v>254</v>
      </c>
    </row>
    <row r="35" spans="1:8" s="61" customFormat="1" ht="27">
      <c r="A35" s="108" t="s">
        <v>16</v>
      </c>
      <c r="B35" s="47" t="s">
        <v>20</v>
      </c>
      <c r="C35" s="47" t="s">
        <v>83</v>
      </c>
      <c r="D35" s="47" t="s">
        <v>252</v>
      </c>
      <c r="E35" s="105" t="s">
        <v>253</v>
      </c>
      <c r="F35" s="105">
        <v>100</v>
      </c>
      <c r="G35" s="105">
        <v>5</v>
      </c>
      <c r="H35" s="105" t="s">
        <v>254</v>
      </c>
    </row>
    <row r="37" spans="1:21" ht="27.75" customHeight="1">
      <c r="A37" s="52" t="s">
        <v>260</v>
      </c>
      <c r="B37" s="52"/>
      <c r="C37" s="52"/>
      <c r="D37" s="52"/>
      <c r="E37" s="52"/>
      <c r="F37" s="52"/>
      <c r="G37" s="52"/>
      <c r="H37" s="52"/>
      <c r="I37" s="52"/>
      <c r="J37" s="52"/>
      <c r="K37" s="52"/>
      <c r="L37" s="52"/>
      <c r="M37" s="52"/>
      <c r="N37" s="52"/>
      <c r="O37" s="52"/>
      <c r="P37" s="19"/>
      <c r="Q37" s="4"/>
      <c r="R37" s="4"/>
      <c r="S37" s="4"/>
      <c r="T37" s="4"/>
      <c r="U37" s="4"/>
    </row>
    <row r="40" spans="1:9" ht="18.75">
      <c r="A40" s="21" t="s">
        <v>43</v>
      </c>
      <c r="B40" s="21"/>
      <c r="C40" s="21"/>
      <c r="D40" s="21"/>
      <c r="E40" s="21"/>
      <c r="F40" s="21"/>
      <c r="G40" s="109"/>
      <c r="H40" s="110"/>
      <c r="I40" s="111"/>
    </row>
  </sheetData>
  <sheetProtection/>
  <mergeCells count="7">
    <mergeCell ref="A1:H1"/>
    <mergeCell ref="A37:O37"/>
    <mergeCell ref="A40:F40"/>
    <mergeCell ref="A3:A19"/>
    <mergeCell ref="A20:A26"/>
    <mergeCell ref="A27:A34"/>
    <mergeCell ref="B20:B2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D42"/>
  <sheetViews>
    <sheetView zoomScale="90" zoomScaleNormal="90" workbookViewId="0" topLeftCell="A34">
      <selection activeCell="AE6" sqref="AE6"/>
    </sheetView>
  </sheetViews>
  <sheetFormatPr defaultColWidth="9.00390625" defaultRowHeight="13.5"/>
  <cols>
    <col min="1" max="1" width="8.75390625" style="24" customWidth="1"/>
    <col min="2" max="2" width="7.875" style="24" customWidth="1"/>
    <col min="3" max="4" width="7.125" style="24" customWidth="1"/>
    <col min="5" max="5" width="5.25390625" style="24" customWidth="1"/>
    <col min="6" max="6" width="5.375" style="24" customWidth="1"/>
    <col min="7" max="7" width="5.125" style="24" customWidth="1"/>
    <col min="8" max="8" width="5.50390625" style="24" customWidth="1"/>
    <col min="9" max="9" width="4.50390625" style="24" customWidth="1"/>
    <col min="10" max="11" width="5.625" style="24" customWidth="1"/>
    <col min="12" max="13" width="6.25390625" style="24" customWidth="1"/>
    <col min="14" max="14" width="5.50390625" style="24" customWidth="1"/>
    <col min="15" max="15" width="5.125" style="24" customWidth="1"/>
    <col min="16" max="16" width="5.25390625" style="24" customWidth="1"/>
    <col min="17" max="17" width="4.125" style="24" customWidth="1"/>
    <col min="18" max="19" width="5.375" style="24" customWidth="1"/>
    <col min="20" max="20" width="9.25390625" style="24" customWidth="1"/>
    <col min="21" max="22" width="5.00390625" style="24" customWidth="1"/>
    <col min="23" max="23" width="8.75390625" style="24" customWidth="1"/>
    <col min="24" max="25" width="5.50390625" style="24" customWidth="1"/>
    <col min="26" max="26" width="8.75390625" style="24" customWidth="1"/>
    <col min="27" max="27" width="5.625" style="24" customWidth="1"/>
    <col min="28" max="28" width="8.00390625" style="24" customWidth="1"/>
    <col min="29" max="29" width="9.75390625" style="1" customWidth="1"/>
    <col min="30" max="16384" width="9.00390625" style="1" customWidth="1"/>
  </cols>
  <sheetData>
    <row r="1" spans="1:30" ht="33.75" customHeight="1">
      <c r="A1" s="26" t="s">
        <v>261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2"/>
      <c r="AD1" s="22"/>
    </row>
    <row r="2" spans="1:28" s="1" customFormat="1" ht="18.75" customHeight="1">
      <c r="A2" s="27" t="s">
        <v>1</v>
      </c>
      <c r="B2" s="28" t="s">
        <v>2</v>
      </c>
      <c r="C2" s="27" t="s">
        <v>45</v>
      </c>
      <c r="D2" s="29" t="s">
        <v>262</v>
      </c>
      <c r="E2" s="30"/>
      <c r="F2" s="30"/>
      <c r="G2" s="30"/>
      <c r="H2" s="30"/>
      <c r="I2" s="30"/>
      <c r="J2" s="31"/>
      <c r="K2" s="32" t="s">
        <v>263</v>
      </c>
      <c r="L2" s="55"/>
      <c r="M2" s="55"/>
      <c r="N2" s="55"/>
      <c r="O2" s="55"/>
      <c r="P2" s="55"/>
      <c r="Q2" s="55"/>
      <c r="R2" s="56"/>
      <c r="S2" s="32" t="s">
        <v>264</v>
      </c>
      <c r="T2" s="55"/>
      <c r="U2" s="56"/>
      <c r="V2" s="32" t="s">
        <v>265</v>
      </c>
      <c r="W2" s="55"/>
      <c r="X2" s="56"/>
      <c r="Y2" s="32" t="s">
        <v>266</v>
      </c>
      <c r="Z2" s="55"/>
      <c r="AA2" s="56"/>
      <c r="AB2" s="27" t="s">
        <v>7</v>
      </c>
    </row>
    <row r="3" spans="1:28" s="76" customFormat="1" ht="41.25" customHeight="1">
      <c r="A3" s="33"/>
      <c r="B3" s="34"/>
      <c r="C3" s="33"/>
      <c r="D3" s="7" t="s">
        <v>267</v>
      </c>
      <c r="E3" s="7" t="s">
        <v>268</v>
      </c>
      <c r="F3" s="7" t="s">
        <v>269</v>
      </c>
      <c r="G3" s="7" t="s">
        <v>270</v>
      </c>
      <c r="H3" s="7" t="s">
        <v>271</v>
      </c>
      <c r="I3" s="7" t="s">
        <v>272</v>
      </c>
      <c r="J3" s="7" t="s">
        <v>208</v>
      </c>
      <c r="K3" s="7" t="s">
        <v>267</v>
      </c>
      <c r="L3" s="7" t="s">
        <v>273</v>
      </c>
      <c r="M3" s="7" t="s">
        <v>274</v>
      </c>
      <c r="N3" s="7" t="s">
        <v>275</v>
      </c>
      <c r="O3" s="7" t="s">
        <v>270</v>
      </c>
      <c r="P3" s="7" t="s">
        <v>271</v>
      </c>
      <c r="Q3" s="7" t="s">
        <v>272</v>
      </c>
      <c r="R3" s="7" t="s">
        <v>208</v>
      </c>
      <c r="S3" s="7" t="s">
        <v>267</v>
      </c>
      <c r="T3" s="7" t="s">
        <v>276</v>
      </c>
      <c r="U3" s="7" t="s">
        <v>275</v>
      </c>
      <c r="V3" s="7" t="s">
        <v>267</v>
      </c>
      <c r="W3" s="7" t="s">
        <v>276</v>
      </c>
      <c r="X3" s="7" t="s">
        <v>275</v>
      </c>
      <c r="Y3" s="7" t="s">
        <v>267</v>
      </c>
      <c r="Z3" s="7" t="s">
        <v>276</v>
      </c>
      <c r="AA3" s="7" t="s">
        <v>275</v>
      </c>
      <c r="AB3" s="33"/>
    </row>
    <row r="4" spans="1:28" ht="131.25">
      <c r="A4" s="77" t="s">
        <v>28</v>
      </c>
      <c r="B4" s="78" t="s">
        <v>29</v>
      </c>
      <c r="C4" s="78" t="s">
        <v>277</v>
      </c>
      <c r="D4" s="78" t="s">
        <v>278</v>
      </c>
      <c r="E4" s="79">
        <v>40</v>
      </c>
      <c r="F4" s="79"/>
      <c r="G4" s="79">
        <v>5</v>
      </c>
      <c r="H4" s="79">
        <v>1</v>
      </c>
      <c r="I4" s="79">
        <v>1</v>
      </c>
      <c r="J4" s="79">
        <f aca="true" t="shared" si="0" ref="J4:J7">(E4+F4)*I4</f>
        <v>40</v>
      </c>
      <c r="K4" s="79"/>
      <c r="L4" s="79"/>
      <c r="M4" s="79"/>
      <c r="N4" s="79"/>
      <c r="O4" s="79"/>
      <c r="P4" s="79"/>
      <c r="Q4" s="79"/>
      <c r="R4" s="79">
        <f>N4*Q4</f>
        <v>0</v>
      </c>
      <c r="S4" s="79"/>
      <c r="T4" s="79"/>
      <c r="U4" s="79"/>
      <c r="V4" s="79" t="s">
        <v>279</v>
      </c>
      <c r="W4" s="79" t="s">
        <v>280</v>
      </c>
      <c r="X4" s="79">
        <v>50</v>
      </c>
      <c r="Y4" s="79"/>
      <c r="Z4" s="79"/>
      <c r="AA4" s="79"/>
      <c r="AB4" s="79">
        <f>J4+R4+U4+X4+AA4</f>
        <v>90</v>
      </c>
    </row>
    <row r="5" spans="1:28" ht="71.25">
      <c r="A5" s="80"/>
      <c r="B5" s="78" t="s">
        <v>31</v>
      </c>
      <c r="C5" s="78" t="s">
        <v>65</v>
      </c>
      <c r="D5" s="78" t="s">
        <v>281</v>
      </c>
      <c r="E5" s="79"/>
      <c r="F5" s="79">
        <v>60</v>
      </c>
      <c r="G5" s="79">
        <v>1</v>
      </c>
      <c r="H5" s="79">
        <v>1</v>
      </c>
      <c r="I5" s="79">
        <v>1</v>
      </c>
      <c r="J5" s="79">
        <f t="shared" si="0"/>
        <v>60</v>
      </c>
      <c r="K5" s="79"/>
      <c r="L5" s="79"/>
      <c r="M5" s="79"/>
      <c r="N5" s="79"/>
      <c r="O5" s="79"/>
      <c r="P5" s="79"/>
      <c r="Q5" s="79"/>
      <c r="R5" s="79"/>
      <c r="S5" s="79"/>
      <c r="T5" s="79"/>
      <c r="U5" s="79"/>
      <c r="V5" s="79"/>
      <c r="W5" s="79"/>
      <c r="X5" s="79"/>
      <c r="Y5" s="79"/>
      <c r="Z5" s="79"/>
      <c r="AA5" s="79"/>
      <c r="AB5" s="79">
        <f aca="true" t="shared" si="1" ref="AB5:AB22">J5+R5+U5+X5+AA5</f>
        <v>60</v>
      </c>
    </row>
    <row r="6" spans="1:28" ht="114">
      <c r="A6" s="80"/>
      <c r="B6" s="78" t="s">
        <v>31</v>
      </c>
      <c r="C6" s="78" t="s">
        <v>83</v>
      </c>
      <c r="D6" s="81"/>
      <c r="E6" s="79"/>
      <c r="F6" s="79"/>
      <c r="G6" s="79"/>
      <c r="H6" s="79"/>
      <c r="I6" s="79"/>
      <c r="J6" s="79">
        <f t="shared" si="0"/>
        <v>0</v>
      </c>
      <c r="K6" s="79"/>
      <c r="L6" s="79"/>
      <c r="M6" s="79"/>
      <c r="N6" s="79"/>
      <c r="O6" s="79"/>
      <c r="P6" s="79"/>
      <c r="Q6" s="79"/>
      <c r="R6" s="79"/>
      <c r="S6" s="79" t="s">
        <v>282</v>
      </c>
      <c r="T6" s="79" t="s">
        <v>283</v>
      </c>
      <c r="U6" s="79">
        <v>5</v>
      </c>
      <c r="V6" s="78" t="s">
        <v>284</v>
      </c>
      <c r="W6" s="79" t="s">
        <v>280</v>
      </c>
      <c r="X6" s="79">
        <v>50</v>
      </c>
      <c r="Y6" s="79"/>
      <c r="Z6" s="79"/>
      <c r="AA6" s="79"/>
      <c r="AB6" s="79">
        <f t="shared" si="1"/>
        <v>55</v>
      </c>
    </row>
    <row r="7" spans="1:28" ht="94.5">
      <c r="A7" s="80"/>
      <c r="B7" s="82" t="s">
        <v>34</v>
      </c>
      <c r="C7" s="82" t="s">
        <v>65</v>
      </c>
      <c r="D7" s="82"/>
      <c r="E7" s="83"/>
      <c r="F7" s="83"/>
      <c r="G7" s="83"/>
      <c r="H7" s="83"/>
      <c r="I7" s="83"/>
      <c r="J7" s="79">
        <f t="shared" si="0"/>
        <v>0</v>
      </c>
      <c r="K7" s="83"/>
      <c r="L7" s="83"/>
      <c r="M7" s="83"/>
      <c r="N7" s="83"/>
      <c r="O7" s="83"/>
      <c r="P7" s="83"/>
      <c r="Q7" s="83"/>
      <c r="R7" s="83">
        <v>0</v>
      </c>
      <c r="S7" s="83" t="s">
        <v>285</v>
      </c>
      <c r="T7" s="83" t="s">
        <v>286</v>
      </c>
      <c r="U7" s="100">
        <v>5</v>
      </c>
      <c r="V7" s="83" t="s">
        <v>287</v>
      </c>
      <c r="W7" s="83" t="s">
        <v>280</v>
      </c>
      <c r="X7" s="83">
        <v>50</v>
      </c>
      <c r="Y7" s="83"/>
      <c r="Z7" s="83"/>
      <c r="AA7" s="83"/>
      <c r="AB7" s="79">
        <f t="shared" si="1"/>
        <v>55</v>
      </c>
    </row>
    <row r="8" spans="1:28" ht="96.75" customHeight="1">
      <c r="A8" s="80"/>
      <c r="B8" s="79"/>
      <c r="C8" s="79"/>
      <c r="D8" s="79"/>
      <c r="E8" s="79"/>
      <c r="F8" s="79"/>
      <c r="G8" s="79"/>
      <c r="H8" s="79"/>
      <c r="I8" s="79"/>
      <c r="J8" s="79"/>
      <c r="K8" s="83"/>
      <c r="L8" s="83"/>
      <c r="M8" s="83"/>
      <c r="N8" s="83"/>
      <c r="O8" s="83"/>
      <c r="P8" s="83"/>
      <c r="Q8" s="83"/>
      <c r="R8" s="83">
        <v>0</v>
      </c>
      <c r="S8" s="83" t="s">
        <v>288</v>
      </c>
      <c r="T8" s="83" t="s">
        <v>286</v>
      </c>
      <c r="U8" s="83">
        <v>5</v>
      </c>
      <c r="V8" s="83"/>
      <c r="W8" s="83"/>
      <c r="X8" s="83"/>
      <c r="Y8" s="83"/>
      <c r="Z8" s="83"/>
      <c r="AA8" s="83"/>
      <c r="AB8" s="79">
        <f t="shared" si="1"/>
        <v>5</v>
      </c>
    </row>
    <row r="9" spans="1:28" ht="67.5">
      <c r="A9" s="80"/>
      <c r="B9" s="82" t="s">
        <v>32</v>
      </c>
      <c r="C9" s="82"/>
      <c r="D9" s="83" t="s">
        <v>289</v>
      </c>
      <c r="E9" s="83">
        <v>100</v>
      </c>
      <c r="F9" s="83"/>
      <c r="G9" s="83">
        <v>7</v>
      </c>
      <c r="H9" s="83">
        <v>1</v>
      </c>
      <c r="I9" s="83">
        <v>1</v>
      </c>
      <c r="J9" s="79">
        <f>(E9+F9)*I9</f>
        <v>100</v>
      </c>
      <c r="K9" s="83"/>
      <c r="L9" s="83"/>
      <c r="M9" s="83"/>
      <c r="N9" s="83"/>
      <c r="O9" s="83"/>
      <c r="P9" s="83"/>
      <c r="Q9" s="83"/>
      <c r="R9" s="83"/>
      <c r="S9" s="83"/>
      <c r="T9" s="83"/>
      <c r="U9" s="83"/>
      <c r="V9" s="83"/>
      <c r="W9" s="83"/>
      <c r="X9" s="83"/>
      <c r="Y9" s="83"/>
      <c r="Z9" s="83"/>
      <c r="AA9" s="83"/>
      <c r="AB9" s="79">
        <f t="shared" si="1"/>
        <v>100</v>
      </c>
    </row>
    <row r="10" spans="1:28" ht="147" customHeight="1">
      <c r="A10" s="80"/>
      <c r="B10" s="84" t="s">
        <v>33</v>
      </c>
      <c r="C10" s="84" t="s">
        <v>277</v>
      </c>
      <c r="D10" s="82"/>
      <c r="E10" s="83"/>
      <c r="F10" s="83"/>
      <c r="G10" s="83"/>
      <c r="H10" s="83"/>
      <c r="I10" s="83"/>
      <c r="J10" s="83"/>
      <c r="K10" s="83"/>
      <c r="L10" s="83"/>
      <c r="M10" s="83"/>
      <c r="N10" s="83"/>
      <c r="O10" s="83"/>
      <c r="P10" s="83"/>
      <c r="Q10" s="83"/>
      <c r="R10" s="83">
        <v>0</v>
      </c>
      <c r="S10" s="88" t="s">
        <v>290</v>
      </c>
      <c r="T10" s="83" t="s">
        <v>291</v>
      </c>
      <c r="U10" s="83">
        <v>5</v>
      </c>
      <c r="V10" s="79"/>
      <c r="W10" s="79"/>
      <c r="X10" s="79"/>
      <c r="Y10" s="79"/>
      <c r="Z10" s="79"/>
      <c r="AA10" s="79"/>
      <c r="AB10" s="79">
        <f t="shared" si="1"/>
        <v>5</v>
      </c>
    </row>
    <row r="11" spans="1:28" ht="104.25" customHeight="1">
      <c r="A11" s="80"/>
      <c r="B11" s="85"/>
      <c r="C11" s="86"/>
      <c r="D11" s="82"/>
      <c r="E11" s="83"/>
      <c r="F11" s="83"/>
      <c r="G11" s="83"/>
      <c r="H11" s="83"/>
      <c r="I11" s="83"/>
      <c r="J11" s="83"/>
      <c r="K11" s="83"/>
      <c r="L11" s="83"/>
      <c r="M11" s="83"/>
      <c r="N11" s="83"/>
      <c r="O11" s="83"/>
      <c r="P11" s="83"/>
      <c r="Q11" s="83"/>
      <c r="R11" s="83"/>
      <c r="S11" s="101" t="s">
        <v>292</v>
      </c>
      <c r="T11" s="83" t="s">
        <v>293</v>
      </c>
      <c r="U11" s="83">
        <v>15</v>
      </c>
      <c r="V11" s="79"/>
      <c r="W11" s="79"/>
      <c r="X11" s="79"/>
      <c r="Y11" s="79"/>
      <c r="Z11" s="79"/>
      <c r="AA11" s="79"/>
      <c r="AB11" s="79">
        <f t="shared" si="1"/>
        <v>15</v>
      </c>
    </row>
    <row r="12" spans="1:28" ht="149.25" customHeight="1">
      <c r="A12" s="87"/>
      <c r="B12" s="86"/>
      <c r="C12" s="82" t="s">
        <v>294</v>
      </c>
      <c r="D12" s="88" t="s">
        <v>295</v>
      </c>
      <c r="E12" s="83">
        <v>5</v>
      </c>
      <c r="F12" s="82"/>
      <c r="G12" s="83"/>
      <c r="H12" s="83"/>
      <c r="I12" s="83"/>
      <c r="J12" s="83">
        <v>5</v>
      </c>
      <c r="K12" s="83"/>
      <c r="L12" s="83"/>
      <c r="M12" s="83"/>
      <c r="N12" s="83"/>
      <c r="O12" s="83"/>
      <c r="P12" s="83"/>
      <c r="Q12" s="83"/>
      <c r="R12" s="83">
        <v>0</v>
      </c>
      <c r="S12" s="88" t="s">
        <v>296</v>
      </c>
      <c r="T12" s="83" t="s">
        <v>293</v>
      </c>
      <c r="U12" s="83">
        <v>6</v>
      </c>
      <c r="V12" s="79"/>
      <c r="W12" s="79"/>
      <c r="X12" s="79"/>
      <c r="Y12" s="79"/>
      <c r="Z12" s="79"/>
      <c r="AA12" s="79"/>
      <c r="AB12" s="79">
        <f t="shared" si="1"/>
        <v>11</v>
      </c>
    </row>
    <row r="13" spans="1:28" ht="99.75">
      <c r="A13" s="77" t="s">
        <v>21</v>
      </c>
      <c r="B13" s="78" t="s">
        <v>22</v>
      </c>
      <c r="C13" s="78" t="s">
        <v>294</v>
      </c>
      <c r="D13" s="78" t="s">
        <v>297</v>
      </c>
      <c r="E13" s="79">
        <v>10</v>
      </c>
      <c r="F13" s="79"/>
      <c r="G13" s="79"/>
      <c r="H13" s="79"/>
      <c r="I13" s="79"/>
      <c r="J13" s="79">
        <v>10</v>
      </c>
      <c r="K13" s="79"/>
      <c r="L13" s="79"/>
      <c r="M13" s="79"/>
      <c r="N13" s="79"/>
      <c r="O13" s="79"/>
      <c r="P13" s="79"/>
      <c r="Q13" s="79"/>
      <c r="R13" s="79">
        <f aca="true" t="shared" si="2" ref="R13:R23">N13*Q13</f>
        <v>0</v>
      </c>
      <c r="S13" s="79"/>
      <c r="T13" s="79"/>
      <c r="U13" s="79"/>
      <c r="V13" s="79"/>
      <c r="W13" s="79"/>
      <c r="X13" s="79"/>
      <c r="Y13" s="79"/>
      <c r="Z13" s="79"/>
      <c r="AA13" s="79"/>
      <c r="AB13" s="79">
        <f t="shared" si="1"/>
        <v>10</v>
      </c>
    </row>
    <row r="14" spans="1:28" ht="99.75">
      <c r="A14" s="80"/>
      <c r="B14" s="77" t="s">
        <v>24</v>
      </c>
      <c r="C14" s="78" t="s">
        <v>294</v>
      </c>
      <c r="D14" s="78" t="s">
        <v>298</v>
      </c>
      <c r="E14" s="79"/>
      <c r="F14" s="79">
        <v>60</v>
      </c>
      <c r="G14" s="79">
        <v>2</v>
      </c>
      <c r="H14" s="79">
        <v>2</v>
      </c>
      <c r="I14" s="79">
        <v>0.4</v>
      </c>
      <c r="J14" s="79">
        <v>24</v>
      </c>
      <c r="K14" s="79"/>
      <c r="L14" s="79"/>
      <c r="M14" s="79"/>
      <c r="N14" s="79"/>
      <c r="O14" s="79"/>
      <c r="P14" s="79"/>
      <c r="Q14" s="79"/>
      <c r="R14" s="79"/>
      <c r="S14" s="79"/>
      <c r="T14" s="79"/>
      <c r="U14" s="79"/>
      <c r="V14" s="79" t="s">
        <v>299</v>
      </c>
      <c r="W14" s="79" t="s">
        <v>300</v>
      </c>
      <c r="X14" s="79">
        <v>27</v>
      </c>
      <c r="Y14" s="79"/>
      <c r="Z14" s="79"/>
      <c r="AA14" s="79"/>
      <c r="AB14" s="79">
        <f t="shared" si="1"/>
        <v>51</v>
      </c>
    </row>
    <row r="15" spans="1:28" ht="190.5">
      <c r="A15" s="80"/>
      <c r="B15" s="80"/>
      <c r="C15" s="78" t="s">
        <v>294</v>
      </c>
      <c r="D15" s="89" t="s">
        <v>301</v>
      </c>
      <c r="E15" s="79">
        <v>40</v>
      </c>
      <c r="F15" s="79"/>
      <c r="G15" s="79">
        <v>2</v>
      </c>
      <c r="H15" s="79">
        <v>2</v>
      </c>
      <c r="I15" s="79">
        <v>0.4</v>
      </c>
      <c r="J15" s="79">
        <v>16</v>
      </c>
      <c r="K15" s="79"/>
      <c r="L15" s="79"/>
      <c r="M15" s="79"/>
      <c r="N15" s="79"/>
      <c r="O15" s="79"/>
      <c r="P15" s="79"/>
      <c r="Q15" s="79"/>
      <c r="R15" s="79"/>
      <c r="S15" s="79"/>
      <c r="T15" s="79"/>
      <c r="U15" s="79"/>
      <c r="V15" s="79"/>
      <c r="W15" s="79"/>
      <c r="X15" s="79"/>
      <c r="Y15" s="79"/>
      <c r="Z15" s="79"/>
      <c r="AA15" s="79"/>
      <c r="AB15" s="79">
        <f t="shared" si="1"/>
        <v>16</v>
      </c>
    </row>
    <row r="16" spans="1:28" ht="144">
      <c r="A16" s="80"/>
      <c r="B16" s="80"/>
      <c r="C16" s="78" t="s">
        <v>294</v>
      </c>
      <c r="D16" s="78" t="s">
        <v>302</v>
      </c>
      <c r="E16" s="79">
        <v>40</v>
      </c>
      <c r="F16" s="79"/>
      <c r="G16" s="79"/>
      <c r="H16" s="79"/>
      <c r="I16" s="79"/>
      <c r="J16" s="79">
        <v>40</v>
      </c>
      <c r="K16" s="79"/>
      <c r="L16" s="79"/>
      <c r="M16" s="79"/>
      <c r="N16" s="79"/>
      <c r="O16" s="79"/>
      <c r="P16" s="79"/>
      <c r="Q16" s="79"/>
      <c r="R16" s="79">
        <f t="shared" si="2"/>
        <v>0</v>
      </c>
      <c r="S16" s="79"/>
      <c r="T16" s="79"/>
      <c r="U16" s="79"/>
      <c r="V16" s="79"/>
      <c r="W16" s="79"/>
      <c r="X16" s="79"/>
      <c r="Y16" s="79"/>
      <c r="Z16" s="79"/>
      <c r="AA16" s="79"/>
      <c r="AB16" s="79">
        <f t="shared" si="1"/>
        <v>40</v>
      </c>
    </row>
    <row r="17" spans="1:28" ht="128.25">
      <c r="A17" s="80"/>
      <c r="B17" s="87"/>
      <c r="C17" s="78" t="s">
        <v>294</v>
      </c>
      <c r="D17" s="78" t="s">
        <v>303</v>
      </c>
      <c r="E17" s="79">
        <v>5</v>
      </c>
      <c r="F17" s="79"/>
      <c r="G17" s="79"/>
      <c r="H17" s="79"/>
      <c r="I17" s="79"/>
      <c r="J17" s="79">
        <v>5</v>
      </c>
      <c r="K17" s="79"/>
      <c r="L17" s="79"/>
      <c r="M17" s="79"/>
      <c r="N17" s="79"/>
      <c r="O17" s="79"/>
      <c r="P17" s="79"/>
      <c r="Q17" s="79"/>
      <c r="R17" s="79">
        <f t="shared" si="2"/>
        <v>0</v>
      </c>
      <c r="S17" s="79"/>
      <c r="T17" s="79"/>
      <c r="U17" s="79"/>
      <c r="V17" s="79"/>
      <c r="W17" s="79"/>
      <c r="X17" s="79"/>
      <c r="Y17" s="79"/>
      <c r="Z17" s="79"/>
      <c r="AA17" s="79"/>
      <c r="AB17" s="79">
        <f t="shared" si="1"/>
        <v>5</v>
      </c>
    </row>
    <row r="18" spans="1:28" ht="88.5">
      <c r="A18" s="80"/>
      <c r="B18" s="77" t="s">
        <v>25</v>
      </c>
      <c r="C18" s="78" t="s">
        <v>83</v>
      </c>
      <c r="D18" s="78" t="s">
        <v>304</v>
      </c>
      <c r="E18" s="79">
        <v>5</v>
      </c>
      <c r="F18" s="79"/>
      <c r="G18" s="79"/>
      <c r="H18" s="79"/>
      <c r="I18" s="79"/>
      <c r="J18" s="79">
        <f aca="true" t="shared" si="3" ref="J16:J20">(E18+F18)*I18</f>
        <v>0</v>
      </c>
      <c r="K18" s="79"/>
      <c r="L18" s="79"/>
      <c r="M18" s="79"/>
      <c r="N18" s="79"/>
      <c r="O18" s="79"/>
      <c r="P18" s="79"/>
      <c r="Q18" s="79"/>
      <c r="R18" s="79">
        <f t="shared" si="2"/>
        <v>0</v>
      </c>
      <c r="S18" s="79"/>
      <c r="T18" s="79"/>
      <c r="U18" s="79"/>
      <c r="V18" s="79"/>
      <c r="W18" s="79"/>
      <c r="X18" s="79"/>
      <c r="Y18" s="79"/>
      <c r="Z18" s="79"/>
      <c r="AA18" s="79"/>
      <c r="AB18" s="79">
        <f t="shared" si="1"/>
        <v>0</v>
      </c>
    </row>
    <row r="19" spans="1:28" ht="102.75">
      <c r="A19" s="80"/>
      <c r="B19" s="87"/>
      <c r="C19" s="78" t="s">
        <v>83</v>
      </c>
      <c r="D19" s="78" t="s">
        <v>305</v>
      </c>
      <c r="E19" s="79">
        <v>40</v>
      </c>
      <c r="F19" s="79"/>
      <c r="G19" s="79"/>
      <c r="H19" s="79"/>
      <c r="I19" s="79"/>
      <c r="J19" s="79">
        <f t="shared" si="3"/>
        <v>0</v>
      </c>
      <c r="K19" s="79"/>
      <c r="L19" s="79"/>
      <c r="M19" s="79"/>
      <c r="N19" s="79"/>
      <c r="O19" s="79"/>
      <c r="P19" s="79"/>
      <c r="Q19" s="79"/>
      <c r="R19" s="79">
        <f t="shared" si="2"/>
        <v>0</v>
      </c>
      <c r="S19" s="79"/>
      <c r="T19" s="79"/>
      <c r="U19" s="79"/>
      <c r="V19" s="79"/>
      <c r="W19" s="79"/>
      <c r="X19" s="79"/>
      <c r="Y19" s="79"/>
      <c r="Z19" s="79"/>
      <c r="AA19" s="79"/>
      <c r="AB19" s="79">
        <f t="shared" si="1"/>
        <v>0</v>
      </c>
    </row>
    <row r="20" spans="1:28" ht="264">
      <c r="A20" s="87"/>
      <c r="B20" s="78" t="s">
        <v>25</v>
      </c>
      <c r="C20" s="78" t="s">
        <v>83</v>
      </c>
      <c r="D20" s="90"/>
      <c r="E20" s="79"/>
      <c r="F20" s="79"/>
      <c r="G20" s="79"/>
      <c r="H20" s="79"/>
      <c r="I20" s="79"/>
      <c r="J20" s="79">
        <f t="shared" si="3"/>
        <v>0</v>
      </c>
      <c r="K20" s="79"/>
      <c r="L20" s="79"/>
      <c r="M20" s="79"/>
      <c r="N20" s="79"/>
      <c r="O20" s="79"/>
      <c r="P20" s="79"/>
      <c r="Q20" s="79"/>
      <c r="R20" s="79">
        <f t="shared" si="2"/>
        <v>0</v>
      </c>
      <c r="S20" s="78" t="s">
        <v>306</v>
      </c>
      <c r="T20" s="79" t="s">
        <v>307</v>
      </c>
      <c r="U20" s="79">
        <v>50</v>
      </c>
      <c r="V20" s="79"/>
      <c r="W20" s="79"/>
      <c r="X20" s="79"/>
      <c r="Y20" s="79"/>
      <c r="Z20" s="79"/>
      <c r="AA20" s="79"/>
      <c r="AB20" s="79">
        <f t="shared" si="1"/>
        <v>50</v>
      </c>
    </row>
    <row r="21" spans="1:28" ht="364.5">
      <c r="A21" s="91" t="s">
        <v>35</v>
      </c>
      <c r="B21" s="78" t="s">
        <v>36</v>
      </c>
      <c r="C21" s="78" t="s">
        <v>83</v>
      </c>
      <c r="D21" s="78"/>
      <c r="E21" s="79"/>
      <c r="F21" s="79"/>
      <c r="G21" s="79"/>
      <c r="H21" s="79"/>
      <c r="I21" s="79"/>
      <c r="J21" s="79"/>
      <c r="K21" s="79"/>
      <c r="L21" s="79"/>
      <c r="M21" s="79"/>
      <c r="N21" s="79"/>
      <c r="O21" s="79"/>
      <c r="P21" s="79"/>
      <c r="Q21" s="79"/>
      <c r="R21" s="79">
        <f t="shared" si="2"/>
        <v>0</v>
      </c>
      <c r="S21" s="102" t="s">
        <v>308</v>
      </c>
      <c r="T21" s="79" t="s">
        <v>309</v>
      </c>
      <c r="U21" s="79">
        <v>190</v>
      </c>
      <c r="V21" s="102" t="s">
        <v>310</v>
      </c>
      <c r="W21" s="79" t="s">
        <v>280</v>
      </c>
      <c r="X21" s="79">
        <v>50</v>
      </c>
      <c r="Y21" s="79"/>
      <c r="Z21" s="79"/>
      <c r="AA21" s="79"/>
      <c r="AB21" s="79">
        <f t="shared" si="1"/>
        <v>240</v>
      </c>
    </row>
    <row r="22" spans="1:28" ht="103.5">
      <c r="A22" s="91"/>
      <c r="B22" s="92" t="s">
        <v>37</v>
      </c>
      <c r="C22" s="92" t="s">
        <v>277</v>
      </c>
      <c r="D22" s="78"/>
      <c r="E22" s="79"/>
      <c r="F22" s="79"/>
      <c r="G22" s="79"/>
      <c r="H22" s="79"/>
      <c r="I22" s="79"/>
      <c r="J22" s="79"/>
      <c r="K22" s="79"/>
      <c r="L22" s="79"/>
      <c r="M22" s="79"/>
      <c r="N22" s="79"/>
      <c r="O22" s="79"/>
      <c r="P22" s="79"/>
      <c r="Q22" s="79"/>
      <c r="R22" s="79">
        <f t="shared" si="2"/>
        <v>0</v>
      </c>
      <c r="S22" s="102" t="s">
        <v>311</v>
      </c>
      <c r="T22" s="79" t="s">
        <v>283</v>
      </c>
      <c r="U22" s="79">
        <v>5</v>
      </c>
      <c r="V22" s="102" t="s">
        <v>312</v>
      </c>
      <c r="W22" s="79" t="s">
        <v>280</v>
      </c>
      <c r="X22" s="79">
        <v>50</v>
      </c>
      <c r="Y22" s="79"/>
      <c r="Z22" s="79"/>
      <c r="AA22" s="79"/>
      <c r="AB22" s="79">
        <f t="shared" si="1"/>
        <v>55</v>
      </c>
    </row>
    <row r="23" spans="1:28" ht="140.25">
      <c r="A23" s="91"/>
      <c r="B23" s="93"/>
      <c r="C23" s="93"/>
      <c r="D23" s="78"/>
      <c r="E23" s="79"/>
      <c r="F23" s="79"/>
      <c r="G23" s="79"/>
      <c r="H23" s="79"/>
      <c r="I23" s="79"/>
      <c r="J23" s="79"/>
      <c r="K23" s="79"/>
      <c r="L23" s="79"/>
      <c r="M23" s="79"/>
      <c r="N23" s="79"/>
      <c r="O23" s="79"/>
      <c r="P23" s="79"/>
      <c r="Q23" s="79"/>
      <c r="R23" s="79">
        <f t="shared" si="2"/>
        <v>0</v>
      </c>
      <c r="S23" s="102" t="s">
        <v>313</v>
      </c>
      <c r="T23" s="79" t="s">
        <v>283</v>
      </c>
      <c r="U23" s="79">
        <v>5</v>
      </c>
      <c r="V23" s="79"/>
      <c r="W23" s="79"/>
      <c r="X23" s="79"/>
      <c r="Y23" s="79"/>
      <c r="Z23" s="79"/>
      <c r="AA23" s="79"/>
      <c r="AB23" s="79"/>
    </row>
    <row r="24" spans="1:28" ht="148.5">
      <c r="A24" s="91"/>
      <c r="B24" s="77" t="s">
        <v>38</v>
      </c>
      <c r="C24" s="78" t="s">
        <v>277</v>
      </c>
      <c r="D24" s="78"/>
      <c r="E24" s="79"/>
      <c r="F24" s="79"/>
      <c r="G24" s="79"/>
      <c r="H24" s="79"/>
      <c r="I24" s="79"/>
      <c r="J24" s="79"/>
      <c r="K24" s="79"/>
      <c r="L24" s="79"/>
      <c r="M24" s="79"/>
      <c r="N24" s="79"/>
      <c r="O24" s="79"/>
      <c r="P24" s="79"/>
      <c r="Q24" s="79"/>
      <c r="R24" s="79"/>
      <c r="S24" s="79" t="s">
        <v>314</v>
      </c>
      <c r="T24" s="79" t="s">
        <v>315</v>
      </c>
      <c r="U24" s="79">
        <v>5</v>
      </c>
      <c r="V24" s="79" t="s">
        <v>316</v>
      </c>
      <c r="W24" s="79" t="s">
        <v>280</v>
      </c>
      <c r="X24" s="79">
        <v>50</v>
      </c>
      <c r="Y24" s="79"/>
      <c r="Z24" s="79"/>
      <c r="AA24" s="79"/>
      <c r="AB24" s="79">
        <f>J24+R24+U24+X24+AA24</f>
        <v>55</v>
      </c>
    </row>
    <row r="25" spans="1:28" ht="136.5">
      <c r="A25" s="91"/>
      <c r="B25" s="87"/>
      <c r="C25" s="78" t="s">
        <v>294</v>
      </c>
      <c r="D25" s="78"/>
      <c r="E25" s="79"/>
      <c r="F25" s="79"/>
      <c r="G25" s="79"/>
      <c r="H25" s="79"/>
      <c r="I25" s="79"/>
      <c r="J25" s="79"/>
      <c r="K25" s="79"/>
      <c r="L25" s="79"/>
      <c r="M25" s="79"/>
      <c r="N25" s="79"/>
      <c r="O25" s="79"/>
      <c r="P25" s="79"/>
      <c r="Q25" s="79"/>
      <c r="R25" s="79"/>
      <c r="S25" s="79" t="s">
        <v>317</v>
      </c>
      <c r="T25" s="79" t="s">
        <v>318</v>
      </c>
      <c r="U25" s="79">
        <v>5</v>
      </c>
      <c r="V25" s="79"/>
      <c r="W25" s="79"/>
      <c r="X25" s="79"/>
      <c r="Y25" s="79"/>
      <c r="Z25" s="79"/>
      <c r="AA25" s="79"/>
      <c r="AB25" s="79">
        <f>J25+R25+U25+X25+AA25</f>
        <v>5</v>
      </c>
    </row>
    <row r="26" spans="1:28" ht="85.5">
      <c r="A26" s="91"/>
      <c r="B26" s="94" t="s">
        <v>40</v>
      </c>
      <c r="C26" s="78" t="s">
        <v>277</v>
      </c>
      <c r="D26" s="78" t="s">
        <v>319</v>
      </c>
      <c r="E26" s="79"/>
      <c r="F26" s="79">
        <v>60</v>
      </c>
      <c r="G26" s="79">
        <v>2</v>
      </c>
      <c r="H26" s="79">
        <v>1</v>
      </c>
      <c r="I26" s="79">
        <v>0.6</v>
      </c>
      <c r="J26" s="79">
        <f>(E26+F26)*I26</f>
        <v>36</v>
      </c>
      <c r="K26" s="78"/>
      <c r="L26" s="79"/>
      <c r="M26" s="79"/>
      <c r="N26" s="79"/>
      <c r="O26" s="79"/>
      <c r="P26" s="79"/>
      <c r="Q26" s="79"/>
      <c r="R26" s="79">
        <f>N26*Q26</f>
        <v>0</v>
      </c>
      <c r="S26" s="78"/>
      <c r="T26" s="79"/>
      <c r="U26" s="79"/>
      <c r="V26" s="79"/>
      <c r="W26" s="79"/>
      <c r="X26" s="79"/>
      <c r="Y26" s="79"/>
      <c r="Z26" s="79"/>
      <c r="AA26" s="79"/>
      <c r="AB26" s="79">
        <f>J26+R26+U26+X26+AA26</f>
        <v>36</v>
      </c>
    </row>
    <row r="27" spans="1:28" ht="99.75">
      <c r="A27" s="91"/>
      <c r="B27" s="94"/>
      <c r="C27" s="78" t="s">
        <v>277</v>
      </c>
      <c r="D27" s="78" t="s">
        <v>320</v>
      </c>
      <c r="E27" s="79">
        <v>40</v>
      </c>
      <c r="F27" s="79"/>
      <c r="G27" s="79">
        <v>2</v>
      </c>
      <c r="H27" s="79">
        <v>1</v>
      </c>
      <c r="I27" s="79">
        <v>0.6</v>
      </c>
      <c r="J27" s="79">
        <f>(E27+F27)*I27</f>
        <v>24</v>
      </c>
      <c r="K27" s="79"/>
      <c r="L27" s="79"/>
      <c r="M27" s="79"/>
      <c r="N27" s="79"/>
      <c r="O27" s="79"/>
      <c r="P27" s="79"/>
      <c r="Q27" s="79"/>
      <c r="R27" s="79">
        <f>N27*Q27</f>
        <v>0</v>
      </c>
      <c r="S27" s="79"/>
      <c r="T27" s="79"/>
      <c r="U27" s="79"/>
      <c r="V27" s="79"/>
      <c r="W27" s="79"/>
      <c r="X27" s="79"/>
      <c r="Y27" s="79"/>
      <c r="Z27" s="79"/>
      <c r="AA27" s="79"/>
      <c r="AB27" s="79">
        <f>J27+R27+U27+X27+AA27</f>
        <v>24</v>
      </c>
    </row>
    <row r="28" spans="1:28" ht="94.5">
      <c r="A28" s="95"/>
      <c r="B28" s="96" t="s">
        <v>39</v>
      </c>
      <c r="C28" s="78" t="s">
        <v>277</v>
      </c>
      <c r="D28" s="97"/>
      <c r="E28" s="97"/>
      <c r="F28" s="97"/>
      <c r="G28" s="97"/>
      <c r="H28" s="97"/>
      <c r="I28" s="97"/>
      <c r="J28" s="97"/>
      <c r="K28" s="97"/>
      <c r="L28" s="97"/>
      <c r="M28" s="97"/>
      <c r="N28" s="97"/>
      <c r="O28" s="97"/>
      <c r="P28" s="97"/>
      <c r="Q28" s="97"/>
      <c r="R28" s="97"/>
      <c r="S28" s="97"/>
      <c r="T28" s="97"/>
      <c r="U28" s="97"/>
      <c r="V28" s="97" t="s">
        <v>299</v>
      </c>
      <c r="W28" s="97" t="s">
        <v>300</v>
      </c>
      <c r="X28" s="97">
        <v>9</v>
      </c>
      <c r="Y28" s="97"/>
      <c r="Z28" s="97"/>
      <c r="AA28" s="97"/>
      <c r="AB28" s="79">
        <f>J28+R28+U28+X28+AA28</f>
        <v>9</v>
      </c>
    </row>
    <row r="29" spans="1:28" ht="127.5">
      <c r="A29" s="98" t="s">
        <v>16</v>
      </c>
      <c r="B29" s="94" t="s">
        <v>17</v>
      </c>
      <c r="C29" s="78" t="s">
        <v>65</v>
      </c>
      <c r="D29" s="99" t="s">
        <v>321</v>
      </c>
      <c r="E29" s="79">
        <v>40</v>
      </c>
      <c r="F29" s="79"/>
      <c r="G29" s="79">
        <v>4</v>
      </c>
      <c r="H29" s="79">
        <v>2</v>
      </c>
      <c r="I29" s="79"/>
      <c r="J29" s="79">
        <v>12</v>
      </c>
      <c r="K29" s="79"/>
      <c r="L29" s="79"/>
      <c r="M29" s="79"/>
      <c r="N29" s="79"/>
      <c r="O29" s="79"/>
      <c r="P29" s="79"/>
      <c r="Q29" s="79"/>
      <c r="R29" s="79"/>
      <c r="S29" s="79" t="s">
        <v>322</v>
      </c>
      <c r="T29" s="79" t="s">
        <v>323</v>
      </c>
      <c r="U29" s="79">
        <v>25</v>
      </c>
      <c r="V29" s="79" t="s">
        <v>299</v>
      </c>
      <c r="W29" s="79" t="s">
        <v>300</v>
      </c>
      <c r="X29" s="79">
        <v>3</v>
      </c>
      <c r="Y29" s="79"/>
      <c r="Z29" s="79"/>
      <c r="AA29" s="79"/>
      <c r="AB29" s="79">
        <f aca="true" t="shared" si="4" ref="AB28:AB38">J29+R29+U29+X29+AA29</f>
        <v>40</v>
      </c>
    </row>
    <row r="30" spans="1:28" ht="228">
      <c r="A30" s="91"/>
      <c r="B30" s="94"/>
      <c r="C30" s="78" t="s">
        <v>294</v>
      </c>
      <c r="D30" s="78"/>
      <c r="E30" s="79"/>
      <c r="F30" s="79"/>
      <c r="G30" s="79"/>
      <c r="H30" s="79"/>
      <c r="I30" s="79"/>
      <c r="J30" s="79"/>
      <c r="K30" s="79"/>
      <c r="L30" s="79"/>
      <c r="M30" s="79"/>
      <c r="N30" s="79"/>
      <c r="O30" s="79"/>
      <c r="P30" s="79"/>
      <c r="Q30" s="79"/>
      <c r="R30" s="79"/>
      <c r="S30" s="79" t="s">
        <v>324</v>
      </c>
      <c r="T30" s="79" t="s">
        <v>323</v>
      </c>
      <c r="U30" s="79">
        <v>6</v>
      </c>
      <c r="V30" s="79"/>
      <c r="W30" s="79"/>
      <c r="X30" s="79"/>
      <c r="Y30" s="79"/>
      <c r="Z30" s="79"/>
      <c r="AA30" s="79"/>
      <c r="AB30" s="79">
        <f t="shared" si="4"/>
        <v>6</v>
      </c>
    </row>
    <row r="31" spans="1:28" ht="108">
      <c r="A31" s="91"/>
      <c r="B31" s="77" t="s">
        <v>18</v>
      </c>
      <c r="C31" s="78" t="s">
        <v>65</v>
      </c>
      <c r="D31" s="78"/>
      <c r="E31" s="79"/>
      <c r="F31" s="79"/>
      <c r="G31" s="79"/>
      <c r="H31" s="79"/>
      <c r="I31" s="79"/>
      <c r="J31" s="79">
        <f aca="true" t="shared" si="5" ref="J28:J38">(E31+F31)*I31</f>
        <v>0</v>
      </c>
      <c r="K31" s="79"/>
      <c r="L31" s="79"/>
      <c r="M31" s="79"/>
      <c r="N31" s="79"/>
      <c r="O31" s="79"/>
      <c r="P31" s="79"/>
      <c r="Q31" s="79"/>
      <c r="R31" s="79">
        <f>N31*Q31</f>
        <v>0</v>
      </c>
      <c r="S31" s="79" t="s">
        <v>325</v>
      </c>
      <c r="T31" s="79" t="s">
        <v>326</v>
      </c>
      <c r="U31" s="79">
        <v>5</v>
      </c>
      <c r="V31" s="79" t="s">
        <v>327</v>
      </c>
      <c r="W31" s="79" t="s">
        <v>280</v>
      </c>
      <c r="X31" s="79">
        <v>11</v>
      </c>
      <c r="Y31" s="79"/>
      <c r="Z31" s="79"/>
      <c r="AA31" s="79"/>
      <c r="AB31" s="79">
        <f t="shared" si="4"/>
        <v>16</v>
      </c>
    </row>
    <row r="32" spans="1:28" ht="94.5">
      <c r="A32" s="91"/>
      <c r="B32" s="87"/>
      <c r="C32" s="78" t="s">
        <v>65</v>
      </c>
      <c r="D32" s="78"/>
      <c r="E32" s="79"/>
      <c r="F32" s="79"/>
      <c r="G32" s="79"/>
      <c r="H32" s="79"/>
      <c r="I32" s="79"/>
      <c r="J32" s="79">
        <f t="shared" si="5"/>
        <v>0</v>
      </c>
      <c r="K32" s="79"/>
      <c r="L32" s="79"/>
      <c r="M32" s="79"/>
      <c r="N32" s="79"/>
      <c r="O32" s="79"/>
      <c r="P32" s="79"/>
      <c r="Q32" s="79"/>
      <c r="R32" s="79">
        <f>N32*Q32</f>
        <v>0</v>
      </c>
      <c r="S32" s="79"/>
      <c r="T32" s="79"/>
      <c r="U32" s="79"/>
      <c r="V32" s="79" t="s">
        <v>328</v>
      </c>
      <c r="W32" s="79" t="s">
        <v>280</v>
      </c>
      <c r="X32" s="79">
        <v>10</v>
      </c>
      <c r="Y32" s="79"/>
      <c r="Z32" s="79"/>
      <c r="AA32" s="79"/>
      <c r="AB32" s="79">
        <f t="shared" si="4"/>
        <v>10</v>
      </c>
    </row>
    <row r="33" spans="1:28" ht="85.5">
      <c r="A33" s="91"/>
      <c r="B33" s="77" t="s">
        <v>20</v>
      </c>
      <c r="C33" s="78" t="s">
        <v>277</v>
      </c>
      <c r="D33" s="78" t="s">
        <v>329</v>
      </c>
      <c r="E33" s="79"/>
      <c r="F33" s="79">
        <v>60</v>
      </c>
      <c r="G33" s="79">
        <v>1</v>
      </c>
      <c r="H33" s="79">
        <v>1</v>
      </c>
      <c r="I33" s="79">
        <v>1</v>
      </c>
      <c r="J33" s="79">
        <f t="shared" si="5"/>
        <v>60</v>
      </c>
      <c r="K33" s="78"/>
      <c r="L33" s="79"/>
      <c r="M33" s="79"/>
      <c r="N33" s="79"/>
      <c r="O33" s="79"/>
      <c r="P33" s="79"/>
      <c r="Q33" s="79"/>
      <c r="R33" s="79"/>
      <c r="S33" s="78"/>
      <c r="T33" s="79"/>
      <c r="U33" s="79"/>
      <c r="V33" s="79"/>
      <c r="W33" s="79"/>
      <c r="X33" s="79"/>
      <c r="Y33" s="79"/>
      <c r="Z33" s="79"/>
      <c r="AA33" s="79"/>
      <c r="AB33" s="79">
        <f t="shared" si="4"/>
        <v>60</v>
      </c>
    </row>
    <row r="34" spans="1:28" ht="85.5">
      <c r="A34" s="91"/>
      <c r="B34" s="80"/>
      <c r="C34" s="78" t="s">
        <v>277</v>
      </c>
      <c r="D34" s="78" t="s">
        <v>319</v>
      </c>
      <c r="E34" s="79"/>
      <c r="F34" s="79">
        <v>60</v>
      </c>
      <c r="G34" s="79">
        <v>2</v>
      </c>
      <c r="H34" s="79">
        <v>2</v>
      </c>
      <c r="I34" s="79">
        <v>0.4</v>
      </c>
      <c r="J34" s="79">
        <f t="shared" si="5"/>
        <v>24</v>
      </c>
      <c r="K34" s="79"/>
      <c r="L34" s="79"/>
      <c r="M34" s="79"/>
      <c r="N34" s="79"/>
      <c r="O34" s="79"/>
      <c r="P34" s="79"/>
      <c r="Q34" s="79"/>
      <c r="R34" s="79">
        <f aca="true" t="shared" si="6" ref="R34:R38">N34*Q34</f>
        <v>0</v>
      </c>
      <c r="S34" s="79"/>
      <c r="T34" s="79"/>
      <c r="U34" s="79"/>
      <c r="V34" s="79"/>
      <c r="W34" s="79"/>
      <c r="X34" s="79"/>
      <c r="Y34" s="79"/>
      <c r="Z34" s="79"/>
      <c r="AA34" s="79"/>
      <c r="AB34" s="79">
        <f t="shared" si="4"/>
        <v>24</v>
      </c>
    </row>
    <row r="35" spans="1:28" ht="71.25">
      <c r="A35" s="91"/>
      <c r="B35" s="80"/>
      <c r="C35" s="78" t="s">
        <v>277</v>
      </c>
      <c r="D35" s="78" t="s">
        <v>330</v>
      </c>
      <c r="E35" s="79">
        <v>40</v>
      </c>
      <c r="F35" s="78"/>
      <c r="G35" s="79">
        <v>1</v>
      </c>
      <c r="H35" s="79">
        <v>1</v>
      </c>
      <c r="I35" s="79">
        <v>1</v>
      </c>
      <c r="J35" s="79">
        <f t="shared" si="5"/>
        <v>40</v>
      </c>
      <c r="K35" s="79"/>
      <c r="L35" s="79"/>
      <c r="M35" s="79"/>
      <c r="N35" s="79"/>
      <c r="O35" s="79"/>
      <c r="P35" s="79"/>
      <c r="Q35" s="79"/>
      <c r="R35" s="79">
        <f t="shared" si="6"/>
        <v>0</v>
      </c>
      <c r="S35" s="78"/>
      <c r="T35" s="78"/>
      <c r="U35" s="79"/>
      <c r="V35" s="79"/>
      <c r="W35" s="79"/>
      <c r="X35" s="79"/>
      <c r="Y35" s="79"/>
      <c r="Z35" s="79"/>
      <c r="AA35" s="79"/>
      <c r="AB35" s="79">
        <f t="shared" si="4"/>
        <v>40</v>
      </c>
    </row>
    <row r="36" spans="1:28" ht="99.75">
      <c r="A36" s="91"/>
      <c r="B36" s="80"/>
      <c r="C36" s="78" t="s">
        <v>65</v>
      </c>
      <c r="D36" s="78" t="s">
        <v>320</v>
      </c>
      <c r="E36" s="79">
        <v>40</v>
      </c>
      <c r="F36" s="79"/>
      <c r="G36" s="79">
        <v>2</v>
      </c>
      <c r="H36" s="79">
        <v>2</v>
      </c>
      <c r="I36" s="79">
        <v>0.4</v>
      </c>
      <c r="J36" s="79">
        <f t="shared" si="5"/>
        <v>16</v>
      </c>
      <c r="K36" s="79"/>
      <c r="L36" s="79"/>
      <c r="M36" s="79"/>
      <c r="N36" s="79"/>
      <c r="O36" s="79"/>
      <c r="P36" s="79"/>
      <c r="Q36" s="79"/>
      <c r="R36" s="79">
        <f t="shared" si="6"/>
        <v>0</v>
      </c>
      <c r="S36" s="103"/>
      <c r="T36" s="103"/>
      <c r="U36" s="103"/>
      <c r="V36" s="79"/>
      <c r="W36" s="79"/>
      <c r="X36" s="79"/>
      <c r="Y36" s="79"/>
      <c r="Z36" s="79"/>
      <c r="AA36" s="79"/>
      <c r="AB36" s="79">
        <f t="shared" si="4"/>
        <v>16</v>
      </c>
    </row>
    <row r="37" spans="1:28" ht="128.25">
      <c r="A37" s="91"/>
      <c r="B37" s="80"/>
      <c r="C37" s="78" t="s">
        <v>83</v>
      </c>
      <c r="D37" s="78"/>
      <c r="E37" s="79"/>
      <c r="F37" s="79"/>
      <c r="G37" s="79"/>
      <c r="H37" s="79"/>
      <c r="I37" s="79"/>
      <c r="J37" s="79">
        <f t="shared" si="5"/>
        <v>0</v>
      </c>
      <c r="K37" s="79"/>
      <c r="L37" s="79"/>
      <c r="M37" s="79"/>
      <c r="N37" s="79"/>
      <c r="O37" s="79"/>
      <c r="P37" s="79"/>
      <c r="Q37" s="79"/>
      <c r="R37" s="79">
        <f t="shared" si="6"/>
        <v>0</v>
      </c>
      <c r="S37" s="78" t="s">
        <v>329</v>
      </c>
      <c r="T37" s="78" t="s">
        <v>283</v>
      </c>
      <c r="U37" s="79">
        <v>5</v>
      </c>
      <c r="V37" s="79"/>
      <c r="W37" s="79"/>
      <c r="X37" s="79"/>
      <c r="Y37" s="79"/>
      <c r="Z37" s="79"/>
      <c r="AA37" s="79"/>
      <c r="AB37" s="79">
        <f t="shared" si="4"/>
        <v>5</v>
      </c>
    </row>
    <row r="38" spans="1:28" ht="121.5">
      <c r="A38" s="95"/>
      <c r="B38" s="87"/>
      <c r="C38" s="78" t="s">
        <v>83</v>
      </c>
      <c r="D38" s="78"/>
      <c r="E38" s="79"/>
      <c r="F38" s="79"/>
      <c r="G38" s="79"/>
      <c r="H38" s="79"/>
      <c r="I38" s="79"/>
      <c r="J38" s="79">
        <f t="shared" si="5"/>
        <v>0</v>
      </c>
      <c r="K38" s="79"/>
      <c r="L38" s="79"/>
      <c r="M38" s="79"/>
      <c r="N38" s="79"/>
      <c r="O38" s="79"/>
      <c r="P38" s="79"/>
      <c r="Q38" s="79"/>
      <c r="R38" s="79">
        <f t="shared" si="6"/>
        <v>0</v>
      </c>
      <c r="S38" s="79" t="s">
        <v>331</v>
      </c>
      <c r="T38" s="79" t="s">
        <v>283</v>
      </c>
      <c r="U38" s="79">
        <v>5</v>
      </c>
      <c r="V38" s="79"/>
      <c r="W38" s="79"/>
      <c r="X38" s="79"/>
      <c r="Y38" s="79"/>
      <c r="Z38" s="79"/>
      <c r="AA38" s="79"/>
      <c r="AB38" s="79">
        <f t="shared" si="4"/>
        <v>5</v>
      </c>
    </row>
    <row r="39" spans="1:28" ht="20.2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row r="40" spans="1:25" s="3" customFormat="1" ht="17.25" customHeight="1">
      <c r="A40" s="52" t="s">
        <v>241</v>
      </c>
      <c r="B40" s="52"/>
      <c r="C40" s="52"/>
      <c r="D40" s="52"/>
      <c r="E40" s="52"/>
      <c r="F40" s="52"/>
      <c r="G40" s="52"/>
      <c r="H40" s="52"/>
      <c r="I40" s="52"/>
      <c r="J40" s="52"/>
      <c r="K40" s="52"/>
      <c r="L40" s="52"/>
      <c r="M40" s="52"/>
      <c r="N40" s="52"/>
      <c r="O40" s="52"/>
      <c r="P40" s="52"/>
      <c r="Q40" s="19"/>
      <c r="R40" s="19"/>
      <c r="S40" s="19"/>
      <c r="T40" s="19"/>
      <c r="U40" s="19"/>
      <c r="V40" s="19"/>
      <c r="W40" s="19"/>
      <c r="X40" s="19"/>
      <c r="Y40" s="19"/>
    </row>
    <row r="41" spans="1:25" s="3" customFormat="1" ht="12.75" customHeight="1">
      <c r="A41" s="52"/>
      <c r="B41" s="52"/>
      <c r="C41" s="52"/>
      <c r="D41" s="52"/>
      <c r="E41" s="52"/>
      <c r="F41" s="52"/>
      <c r="G41" s="52"/>
      <c r="H41" s="52"/>
      <c r="I41" s="52"/>
      <c r="J41" s="52"/>
      <c r="K41" s="52"/>
      <c r="L41" s="52"/>
      <c r="M41" s="52"/>
      <c r="N41" s="52"/>
      <c r="O41" s="52"/>
      <c r="P41" s="52"/>
      <c r="Q41" s="19"/>
      <c r="R41" s="19"/>
      <c r="S41" s="19"/>
      <c r="T41" s="19"/>
      <c r="U41" s="19"/>
      <c r="V41" s="19"/>
      <c r="W41" s="19"/>
      <c r="X41" s="19"/>
      <c r="Y41" s="19"/>
    </row>
    <row r="42" spans="1:29" s="3" customFormat="1" ht="23.25" customHeight="1">
      <c r="A42" s="53" t="s">
        <v>43</v>
      </c>
      <c r="B42" s="53"/>
      <c r="C42" s="53"/>
      <c r="D42" s="53"/>
      <c r="E42" s="53"/>
      <c r="F42" s="53"/>
      <c r="G42" s="53"/>
      <c r="H42" s="53"/>
      <c r="I42" s="53"/>
      <c r="J42" s="53"/>
      <c r="K42" s="53"/>
      <c r="L42" s="53"/>
      <c r="M42" s="53"/>
      <c r="N42" s="53"/>
      <c r="O42" s="53"/>
      <c r="P42" s="53"/>
      <c r="Q42" s="53"/>
      <c r="R42" s="53"/>
      <c r="S42" s="53"/>
      <c r="T42" s="53" t="s">
        <v>332</v>
      </c>
      <c r="U42" s="53"/>
      <c r="V42" s="53"/>
      <c r="W42" s="53"/>
      <c r="X42" s="53"/>
      <c r="Y42" s="53"/>
      <c r="Z42" s="53"/>
      <c r="AA42" s="53"/>
      <c r="AB42" s="53"/>
      <c r="AC42" s="23"/>
    </row>
    <row r="43" ht="30.75" customHeight="1"/>
  </sheetData>
  <sheetProtection/>
  <mergeCells count="26">
    <mergeCell ref="A1:AB1"/>
    <mergeCell ref="D2:J2"/>
    <mergeCell ref="K2:R2"/>
    <mergeCell ref="S2:U2"/>
    <mergeCell ref="V2:X2"/>
    <mergeCell ref="Y2:AA2"/>
    <mergeCell ref="A40:P40"/>
    <mergeCell ref="A2:A3"/>
    <mergeCell ref="A4:A12"/>
    <mergeCell ref="A13:A20"/>
    <mergeCell ref="A21:A28"/>
    <mergeCell ref="A29:A38"/>
    <mergeCell ref="B2:B3"/>
    <mergeCell ref="B10:B12"/>
    <mergeCell ref="B14:B17"/>
    <mergeCell ref="B18:B19"/>
    <mergeCell ref="B22:B23"/>
    <mergeCell ref="B24:B25"/>
    <mergeCell ref="B26:B27"/>
    <mergeCell ref="B29:B30"/>
    <mergeCell ref="B31:B32"/>
    <mergeCell ref="B33:B38"/>
    <mergeCell ref="C2:C3"/>
    <mergeCell ref="C10:C11"/>
    <mergeCell ref="C22:C23"/>
    <mergeCell ref="AB2:AB3"/>
  </mergeCells>
  <printOptions/>
  <pageMargins left="0.2" right="0" top="0.51" bottom="0.51" header="0.31" footer="0.31"/>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X19"/>
  <sheetViews>
    <sheetView workbookViewId="0" topLeftCell="A7">
      <selection activeCell="N6" sqref="N6"/>
    </sheetView>
  </sheetViews>
  <sheetFormatPr defaultColWidth="9.00390625" defaultRowHeight="13.5"/>
  <cols>
    <col min="1" max="1" width="8.25390625" style="62" customWidth="1"/>
    <col min="2" max="2" width="7.875" style="4" customWidth="1"/>
    <col min="3" max="3" width="6.75390625" style="4" customWidth="1"/>
    <col min="4" max="4" width="6.75390625" style="62" customWidth="1"/>
    <col min="5" max="5" width="7.75390625" style="4" customWidth="1"/>
    <col min="6" max="6" width="7.125" style="4" customWidth="1"/>
    <col min="7" max="7" width="5.50390625" style="4" customWidth="1"/>
    <col min="8" max="8" width="6.75390625" style="4" customWidth="1"/>
    <col min="9" max="9" width="5.875" style="4" customWidth="1"/>
    <col min="10" max="10" width="6.625" style="4" customWidth="1"/>
    <col min="11" max="11" width="6.375" style="4" customWidth="1"/>
    <col min="12" max="12" width="5.125" style="4" customWidth="1"/>
    <col min="13" max="14" width="5.75390625" style="4" customWidth="1"/>
    <col min="15" max="15" width="6.25390625" style="4" customWidth="1"/>
    <col min="16" max="16" width="5.875" style="4" customWidth="1"/>
    <col min="17" max="17" width="5.125" style="4" customWidth="1"/>
    <col min="18" max="18" width="6.00390625" style="4" customWidth="1"/>
    <col min="19" max="19" width="6.75390625" style="62" customWidth="1"/>
    <col min="20" max="20" width="5.125" style="4" customWidth="1"/>
    <col min="21" max="21" width="5.50390625" style="4" customWidth="1"/>
    <col min="22" max="22" width="6.00390625" style="4" customWidth="1"/>
    <col min="23" max="23" width="7.125" style="4" customWidth="1"/>
    <col min="24" max="24" width="18.75390625" style="0" customWidth="1"/>
  </cols>
  <sheetData>
    <row r="1" spans="1:23" ht="30" customHeight="1">
      <c r="A1" s="26" t="s">
        <v>333</v>
      </c>
      <c r="B1" s="26"/>
      <c r="C1" s="26"/>
      <c r="D1" s="26"/>
      <c r="E1" s="26"/>
      <c r="F1" s="26"/>
      <c r="G1" s="26"/>
      <c r="H1" s="26"/>
      <c r="I1" s="26"/>
      <c r="J1" s="26"/>
      <c r="K1" s="26"/>
      <c r="L1" s="26"/>
      <c r="M1" s="26"/>
      <c r="N1" s="26"/>
      <c r="O1" s="26"/>
      <c r="P1" s="26"/>
      <c r="Q1" s="26"/>
      <c r="R1" s="26"/>
      <c r="S1" s="26"/>
      <c r="T1" s="26"/>
      <c r="U1" s="26"/>
      <c r="V1" s="26"/>
      <c r="W1" s="26"/>
    </row>
    <row r="2" spans="1:23" s="1" customFormat="1" ht="26.25" customHeight="1">
      <c r="A2" s="27" t="s">
        <v>1</v>
      </c>
      <c r="B2" s="28" t="s">
        <v>2</v>
      </c>
      <c r="C2" s="27" t="s">
        <v>45</v>
      </c>
      <c r="D2" s="29" t="s">
        <v>334</v>
      </c>
      <c r="E2" s="30"/>
      <c r="F2" s="30"/>
      <c r="G2" s="31"/>
      <c r="H2" s="32" t="s">
        <v>335</v>
      </c>
      <c r="I2" s="55"/>
      <c r="J2" s="55"/>
      <c r="K2" s="55"/>
      <c r="L2" s="55"/>
      <c r="M2" s="56"/>
      <c r="N2" s="32" t="s">
        <v>336</v>
      </c>
      <c r="O2" s="55"/>
      <c r="P2" s="55"/>
      <c r="Q2" s="55"/>
      <c r="R2" s="56"/>
      <c r="S2" s="32" t="s">
        <v>337</v>
      </c>
      <c r="T2" s="55"/>
      <c r="U2" s="55"/>
      <c r="V2" s="56"/>
      <c r="W2" s="28" t="s">
        <v>7</v>
      </c>
    </row>
    <row r="3" spans="1:23" ht="30" customHeight="1">
      <c r="A3" s="33"/>
      <c r="B3" s="34"/>
      <c r="C3" s="33"/>
      <c r="D3" s="7" t="s">
        <v>338</v>
      </c>
      <c r="E3" s="63" t="s">
        <v>273</v>
      </c>
      <c r="F3" s="63" t="s">
        <v>274</v>
      </c>
      <c r="G3" s="63" t="s">
        <v>275</v>
      </c>
      <c r="H3" s="63" t="s">
        <v>338</v>
      </c>
      <c r="I3" s="63" t="s">
        <v>339</v>
      </c>
      <c r="J3" s="63" t="s">
        <v>273</v>
      </c>
      <c r="K3" s="63" t="s">
        <v>274</v>
      </c>
      <c r="L3" s="63" t="s">
        <v>340</v>
      </c>
      <c r="M3" s="63" t="s">
        <v>208</v>
      </c>
      <c r="N3" s="63" t="s">
        <v>339</v>
      </c>
      <c r="O3" s="63" t="s">
        <v>273</v>
      </c>
      <c r="P3" s="63" t="s">
        <v>274</v>
      </c>
      <c r="Q3" s="63" t="s">
        <v>340</v>
      </c>
      <c r="R3" s="63" t="s">
        <v>208</v>
      </c>
      <c r="S3" s="73" t="s">
        <v>338</v>
      </c>
      <c r="T3" s="63" t="s">
        <v>341</v>
      </c>
      <c r="U3" s="63" t="s">
        <v>342</v>
      </c>
      <c r="V3" s="63" t="s">
        <v>7</v>
      </c>
      <c r="W3" s="34"/>
    </row>
    <row r="4" spans="1:23" s="61" customFormat="1" ht="27">
      <c r="A4" s="64" t="s">
        <v>28</v>
      </c>
      <c r="B4" s="65" t="s">
        <v>31</v>
      </c>
      <c r="C4" s="65" t="s">
        <v>83</v>
      </c>
      <c r="D4" s="47" t="s">
        <v>343</v>
      </c>
      <c r="E4" s="65" t="s">
        <v>344</v>
      </c>
      <c r="F4" s="65" t="s">
        <v>345</v>
      </c>
      <c r="G4" s="65">
        <v>10</v>
      </c>
      <c r="H4" s="65"/>
      <c r="I4" s="65"/>
      <c r="J4" s="65"/>
      <c r="K4" s="65"/>
      <c r="L4" s="65"/>
      <c r="M4" s="65">
        <f>I4*0.7+L4</f>
        <v>0</v>
      </c>
      <c r="N4" s="65"/>
      <c r="O4" s="65"/>
      <c r="P4" s="65"/>
      <c r="Q4" s="65"/>
      <c r="R4" s="65">
        <f>N4+Q4</f>
        <v>0</v>
      </c>
      <c r="S4" s="65"/>
      <c r="T4" s="65"/>
      <c r="U4" s="65"/>
      <c r="V4" s="65">
        <f>T4+U4</f>
        <v>0</v>
      </c>
      <c r="W4" s="65">
        <f>G4+M4+R4+V4</f>
        <v>10</v>
      </c>
    </row>
    <row r="5" spans="1:23" s="61" customFormat="1" ht="108">
      <c r="A5" s="64"/>
      <c r="B5" s="65" t="s">
        <v>32</v>
      </c>
      <c r="C5" s="66" t="s">
        <v>346</v>
      </c>
      <c r="D5" s="66"/>
      <c r="E5" s="47"/>
      <c r="F5" s="65"/>
      <c r="G5" s="65"/>
      <c r="H5" s="65"/>
      <c r="I5" s="65"/>
      <c r="J5" s="65"/>
      <c r="K5" s="65"/>
      <c r="L5" s="65"/>
      <c r="M5" s="65">
        <f>I5*0.7+L5</f>
        <v>0</v>
      </c>
      <c r="N5" s="65"/>
      <c r="O5" s="65"/>
      <c r="P5" s="65"/>
      <c r="Q5" s="65"/>
      <c r="R5" s="65">
        <f>N5+Q5</f>
        <v>0</v>
      </c>
      <c r="S5" s="60" t="s">
        <v>347</v>
      </c>
      <c r="T5" s="65">
        <v>5</v>
      </c>
      <c r="U5" s="65"/>
      <c r="V5" s="65">
        <f>T5+U5</f>
        <v>5</v>
      </c>
      <c r="W5" s="65">
        <f aca="true" t="shared" si="0" ref="W5:W10">G5+M5+R5+V5</f>
        <v>5</v>
      </c>
    </row>
    <row r="6" spans="1:23" s="61" customFormat="1" ht="54">
      <c r="A6" s="64"/>
      <c r="B6" s="67" t="s">
        <v>33</v>
      </c>
      <c r="C6" s="60" t="s">
        <v>228</v>
      </c>
      <c r="D6" s="60"/>
      <c r="E6" s="60"/>
      <c r="F6" s="60"/>
      <c r="G6" s="60"/>
      <c r="H6" s="60" t="s">
        <v>348</v>
      </c>
      <c r="I6" s="60">
        <v>40</v>
      </c>
      <c r="J6" s="60"/>
      <c r="K6" s="60"/>
      <c r="L6" s="60"/>
      <c r="M6" s="47">
        <f>I6*0.7+L6</f>
        <v>28</v>
      </c>
      <c r="N6" s="60"/>
      <c r="O6" s="60"/>
      <c r="P6" s="60"/>
      <c r="Q6" s="60"/>
      <c r="R6" s="47"/>
      <c r="S6" s="74"/>
      <c r="T6" s="60"/>
      <c r="U6" s="60"/>
      <c r="V6" s="60">
        <v>0</v>
      </c>
      <c r="W6" s="47">
        <f t="shared" si="0"/>
        <v>28</v>
      </c>
    </row>
    <row r="7" spans="1:23" s="61" customFormat="1" ht="108">
      <c r="A7" s="64"/>
      <c r="B7" s="67"/>
      <c r="C7" s="67" t="s">
        <v>83</v>
      </c>
      <c r="D7" s="47"/>
      <c r="E7" s="68"/>
      <c r="F7" s="68"/>
      <c r="G7" s="68"/>
      <c r="H7" s="68"/>
      <c r="I7" s="68"/>
      <c r="J7" s="68"/>
      <c r="K7" s="68"/>
      <c r="L7" s="68"/>
      <c r="M7" s="68">
        <v>0</v>
      </c>
      <c r="N7" s="68"/>
      <c r="O7" s="68"/>
      <c r="P7" s="68"/>
      <c r="Q7" s="68"/>
      <c r="R7" s="68">
        <v>0</v>
      </c>
      <c r="S7" s="75" t="s">
        <v>349</v>
      </c>
      <c r="T7" s="68">
        <v>5</v>
      </c>
      <c r="U7" s="68"/>
      <c r="V7" s="68">
        <v>5</v>
      </c>
      <c r="W7" s="65">
        <f t="shared" si="0"/>
        <v>5</v>
      </c>
    </row>
    <row r="8" spans="1:23" s="61" customFormat="1" ht="175.5">
      <c r="A8" s="64"/>
      <c r="B8" s="67"/>
      <c r="C8" s="67"/>
      <c r="D8" s="68"/>
      <c r="E8" s="68"/>
      <c r="F8" s="68"/>
      <c r="G8" s="68"/>
      <c r="H8" s="68"/>
      <c r="I8" s="68"/>
      <c r="J8" s="68"/>
      <c r="K8" s="68"/>
      <c r="L8" s="68"/>
      <c r="M8" s="68">
        <v>0</v>
      </c>
      <c r="N8" s="68"/>
      <c r="O8" s="68"/>
      <c r="P8" s="68"/>
      <c r="Q8" s="68"/>
      <c r="R8" s="68">
        <v>0</v>
      </c>
      <c r="S8" s="75" t="s">
        <v>350</v>
      </c>
      <c r="T8" s="68">
        <v>5</v>
      </c>
      <c r="U8" s="68"/>
      <c r="V8" s="68">
        <v>5</v>
      </c>
      <c r="W8" s="65">
        <f t="shared" si="0"/>
        <v>5</v>
      </c>
    </row>
    <row r="9" spans="1:23" s="61" customFormat="1" ht="54">
      <c r="A9" s="69" t="s">
        <v>21</v>
      </c>
      <c r="B9" s="65" t="s">
        <v>22</v>
      </c>
      <c r="C9" s="65" t="s">
        <v>83</v>
      </c>
      <c r="D9" s="47"/>
      <c r="E9" s="65"/>
      <c r="F9" s="65"/>
      <c r="G9" s="65"/>
      <c r="H9" s="65"/>
      <c r="I9" s="65"/>
      <c r="J9" s="65"/>
      <c r="K9" s="65"/>
      <c r="L9" s="65"/>
      <c r="M9" s="65"/>
      <c r="N9" s="65"/>
      <c r="O9" s="65"/>
      <c r="P9" s="65"/>
      <c r="Q9" s="65"/>
      <c r="R9" s="65"/>
      <c r="S9" s="47" t="s">
        <v>337</v>
      </c>
      <c r="T9" s="65">
        <v>5</v>
      </c>
      <c r="U9" s="65"/>
      <c r="V9" s="65">
        <v>5</v>
      </c>
      <c r="W9" s="65">
        <f t="shared" si="0"/>
        <v>5</v>
      </c>
    </row>
    <row r="10" spans="1:23" s="61" customFormat="1" ht="13.5">
      <c r="A10" s="70"/>
      <c r="B10" s="65" t="s">
        <v>24</v>
      </c>
      <c r="C10" s="65" t="s">
        <v>83</v>
      </c>
      <c r="D10" s="47"/>
      <c r="E10" s="65"/>
      <c r="F10" s="65"/>
      <c r="G10" s="65"/>
      <c r="H10" s="65"/>
      <c r="I10" s="65"/>
      <c r="J10" s="65"/>
      <c r="K10" s="65"/>
      <c r="L10" s="65"/>
      <c r="M10" s="65"/>
      <c r="N10" s="65"/>
      <c r="O10" s="65"/>
      <c r="P10" s="65"/>
      <c r="Q10" s="65"/>
      <c r="R10" s="65"/>
      <c r="S10" s="47"/>
      <c r="T10" s="65"/>
      <c r="U10" s="65"/>
      <c r="V10" s="65"/>
      <c r="W10" s="65">
        <v>10</v>
      </c>
    </row>
    <row r="11" spans="1:23" s="61" customFormat="1" ht="54">
      <c r="A11" s="71"/>
      <c r="B11" s="65" t="s">
        <v>23</v>
      </c>
      <c r="C11" s="65" t="s">
        <v>83</v>
      </c>
      <c r="D11" s="47"/>
      <c r="E11" s="65"/>
      <c r="F11" s="65"/>
      <c r="G11" s="65"/>
      <c r="H11" s="47" t="s">
        <v>351</v>
      </c>
      <c r="I11" s="65">
        <v>40</v>
      </c>
      <c r="J11" s="65"/>
      <c r="K11" s="65"/>
      <c r="L11" s="65"/>
      <c r="M11" s="65">
        <f>I11*0.7+L11</f>
        <v>28</v>
      </c>
      <c r="N11" s="65"/>
      <c r="O11" s="65"/>
      <c r="P11" s="65"/>
      <c r="Q11" s="65"/>
      <c r="R11" s="65">
        <f>N11+Q11</f>
        <v>0</v>
      </c>
      <c r="S11" s="47" t="s">
        <v>337</v>
      </c>
      <c r="T11" s="65">
        <v>5</v>
      </c>
      <c r="U11" s="65"/>
      <c r="V11" s="65">
        <v>5</v>
      </c>
      <c r="W11" s="65">
        <f>G11+M11+R11+V11</f>
        <v>33</v>
      </c>
    </row>
    <row r="12" spans="1:23" s="61" customFormat="1" ht="13.5">
      <c r="A12" s="69" t="s">
        <v>35</v>
      </c>
      <c r="B12" s="65" t="s">
        <v>36</v>
      </c>
      <c r="C12" s="65" t="s">
        <v>83</v>
      </c>
      <c r="D12" s="47"/>
      <c r="E12" s="65"/>
      <c r="F12" s="65"/>
      <c r="G12" s="65"/>
      <c r="H12" s="65"/>
      <c r="I12" s="65"/>
      <c r="J12" s="65"/>
      <c r="K12" s="65"/>
      <c r="L12" s="65"/>
      <c r="M12" s="65"/>
      <c r="N12" s="65"/>
      <c r="O12" s="65"/>
      <c r="P12" s="65"/>
      <c r="Q12" s="65"/>
      <c r="R12" s="65"/>
      <c r="S12" s="65"/>
      <c r="T12" s="65"/>
      <c r="U12" s="65"/>
      <c r="V12" s="65"/>
      <c r="W12" s="65">
        <v>10</v>
      </c>
    </row>
    <row r="13" spans="1:23" s="61" customFormat="1" ht="27">
      <c r="A13" s="70"/>
      <c r="B13" s="65" t="s">
        <v>37</v>
      </c>
      <c r="C13" s="65" t="s">
        <v>83</v>
      </c>
      <c r="D13" s="47" t="s">
        <v>352</v>
      </c>
      <c r="E13" s="65" t="s">
        <v>353</v>
      </c>
      <c r="F13" s="65" t="s">
        <v>345</v>
      </c>
      <c r="G13" s="65">
        <v>10</v>
      </c>
      <c r="H13" s="65"/>
      <c r="I13" s="65"/>
      <c r="J13" s="65"/>
      <c r="K13" s="65"/>
      <c r="L13" s="65"/>
      <c r="M13" s="65">
        <f>I13*0.7+L13</f>
        <v>0</v>
      </c>
      <c r="N13" s="65"/>
      <c r="O13" s="65"/>
      <c r="P13" s="65"/>
      <c r="Q13" s="65"/>
      <c r="R13" s="65">
        <f>N13+Q13</f>
        <v>0</v>
      </c>
      <c r="S13" s="65"/>
      <c r="T13" s="65"/>
      <c r="U13" s="65"/>
      <c r="V13" s="65">
        <f>T13+U13</f>
        <v>0</v>
      </c>
      <c r="W13" s="65">
        <f>G13+M13+R13+V13</f>
        <v>10</v>
      </c>
    </row>
    <row r="14" spans="1:23" s="61" customFormat="1" ht="27">
      <c r="A14" s="70"/>
      <c r="B14" s="65" t="s">
        <v>38</v>
      </c>
      <c r="C14" s="65" t="s">
        <v>83</v>
      </c>
      <c r="D14" s="47" t="s">
        <v>352</v>
      </c>
      <c r="E14" s="65" t="s">
        <v>353</v>
      </c>
      <c r="F14" s="65" t="s">
        <v>345</v>
      </c>
      <c r="G14" s="65">
        <v>10</v>
      </c>
      <c r="H14" s="65"/>
      <c r="I14" s="65"/>
      <c r="J14" s="65"/>
      <c r="K14" s="65"/>
      <c r="L14" s="65"/>
      <c r="M14" s="65"/>
      <c r="N14" s="65"/>
      <c r="O14" s="65"/>
      <c r="P14" s="65"/>
      <c r="Q14" s="65"/>
      <c r="R14" s="65"/>
      <c r="S14" s="65"/>
      <c r="T14" s="65"/>
      <c r="U14" s="65"/>
      <c r="V14" s="65"/>
      <c r="W14" s="65">
        <v>10</v>
      </c>
    </row>
    <row r="15" spans="1:23" s="61" customFormat="1" ht="27">
      <c r="A15" s="71"/>
      <c r="B15" s="65" t="s">
        <v>39</v>
      </c>
      <c r="C15" s="65" t="s">
        <v>83</v>
      </c>
      <c r="D15" s="47" t="s">
        <v>352</v>
      </c>
      <c r="E15" s="65" t="s">
        <v>353</v>
      </c>
      <c r="F15" s="65" t="s">
        <v>345</v>
      </c>
      <c r="G15" s="65">
        <v>10</v>
      </c>
      <c r="H15" s="65"/>
      <c r="I15" s="65"/>
      <c r="J15" s="65"/>
      <c r="K15" s="65"/>
      <c r="L15" s="65"/>
      <c r="M15" s="65">
        <f>I15*0.7+L15</f>
        <v>0</v>
      </c>
      <c r="N15" s="65"/>
      <c r="O15" s="65"/>
      <c r="P15" s="65"/>
      <c r="Q15" s="65"/>
      <c r="R15" s="65">
        <f>N15+Q15</f>
        <v>0</v>
      </c>
      <c r="S15" s="65"/>
      <c r="T15" s="65"/>
      <c r="U15" s="65"/>
      <c r="V15" s="65">
        <f>T15+U15</f>
        <v>0</v>
      </c>
      <c r="W15" s="65">
        <f>G15+M15+R15+V15</f>
        <v>10</v>
      </c>
    </row>
    <row r="17" spans="1:22" s="3" customFormat="1" ht="36.75" customHeight="1">
      <c r="A17" s="52" t="s">
        <v>260</v>
      </c>
      <c r="B17" s="52"/>
      <c r="C17" s="52"/>
      <c r="D17" s="52"/>
      <c r="E17" s="52"/>
      <c r="F17" s="52"/>
      <c r="G17" s="52"/>
      <c r="H17" s="52"/>
      <c r="I17" s="52"/>
      <c r="J17" s="52"/>
      <c r="K17" s="52"/>
      <c r="L17" s="52"/>
      <c r="M17" s="52"/>
      <c r="N17" s="52"/>
      <c r="O17" s="52"/>
      <c r="P17" s="52"/>
      <c r="Q17" s="19"/>
      <c r="R17" s="19"/>
      <c r="S17" s="72"/>
      <c r="T17" s="19"/>
      <c r="U17" s="19"/>
      <c r="V17" s="19"/>
    </row>
    <row r="18" spans="1:23" s="3" customFormat="1" ht="13.5">
      <c r="A18" s="72"/>
      <c r="B18" s="19"/>
      <c r="C18" s="19"/>
      <c r="D18" s="72"/>
      <c r="E18" s="19"/>
      <c r="F18" s="19"/>
      <c r="G18" s="19"/>
      <c r="H18" s="19"/>
      <c r="I18" s="19"/>
      <c r="J18" s="19"/>
      <c r="K18" s="19"/>
      <c r="L18" s="19"/>
      <c r="M18" s="19"/>
      <c r="N18" s="19"/>
      <c r="O18" s="19"/>
      <c r="P18" s="19"/>
      <c r="Q18" s="19"/>
      <c r="R18" s="19"/>
      <c r="S18" s="72"/>
      <c r="T18" s="19"/>
      <c r="U18" s="19"/>
      <c r="V18" s="19"/>
      <c r="W18" s="19"/>
    </row>
    <row r="19" spans="1:24" s="3" customFormat="1" ht="18.75">
      <c r="A19" s="21" t="s">
        <v>43</v>
      </c>
      <c r="B19" s="21"/>
      <c r="C19" s="21"/>
      <c r="D19" s="21"/>
      <c r="E19" s="21"/>
      <c r="F19" s="21"/>
      <c r="G19" s="21"/>
      <c r="H19" s="21"/>
      <c r="I19" s="21"/>
      <c r="J19" s="21"/>
      <c r="K19" s="21"/>
      <c r="L19" s="21"/>
      <c r="M19" s="21"/>
      <c r="N19" s="21"/>
      <c r="O19" s="21"/>
      <c r="P19" s="21"/>
      <c r="Q19" s="21"/>
      <c r="R19" s="21"/>
      <c r="S19" s="21"/>
      <c r="T19" s="21"/>
      <c r="U19" s="21"/>
      <c r="V19" s="21"/>
      <c r="W19" s="21"/>
      <c r="X19" s="23"/>
    </row>
  </sheetData>
  <sheetProtection/>
  <mergeCells count="16">
    <mergeCell ref="A1:W1"/>
    <mergeCell ref="D2:G2"/>
    <mergeCell ref="H2:M2"/>
    <mergeCell ref="N2:R2"/>
    <mergeCell ref="S2:V2"/>
    <mergeCell ref="A17:P17"/>
    <mergeCell ref="A19:W19"/>
    <mergeCell ref="A2:A3"/>
    <mergeCell ref="A4:A8"/>
    <mergeCell ref="A9:A11"/>
    <mergeCell ref="A12:A15"/>
    <mergeCell ref="B2:B3"/>
    <mergeCell ref="B6:B8"/>
    <mergeCell ref="C2:C3"/>
    <mergeCell ref="C7:C8"/>
    <mergeCell ref="W2:W3"/>
  </mergeCells>
  <printOptions/>
  <pageMargins left="0.2" right="0" top="0.3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Z29"/>
  <sheetViews>
    <sheetView workbookViewId="0" topLeftCell="A7">
      <selection activeCell="P12" sqref="P12:P13"/>
    </sheetView>
  </sheetViews>
  <sheetFormatPr defaultColWidth="9.00390625" defaultRowHeight="13.5"/>
  <cols>
    <col min="1" max="1" width="9.00390625" style="24" customWidth="1"/>
    <col min="2" max="2" width="9.25390625" style="24" customWidth="1"/>
    <col min="3" max="3" width="8.125" style="24" customWidth="1"/>
    <col min="4" max="4" width="10.625" style="24" customWidth="1"/>
    <col min="5" max="5" width="12.75390625" style="24" customWidth="1"/>
    <col min="6" max="6" width="6.00390625" style="25" customWidth="1"/>
    <col min="7" max="7" width="7.00390625" style="24" customWidth="1"/>
    <col min="8" max="8" width="10.50390625" style="24" customWidth="1"/>
    <col min="9" max="9" width="10.625" style="24" customWidth="1"/>
    <col min="10" max="10" width="5.375" style="24" customWidth="1"/>
    <col min="11" max="11" width="12.50390625" style="24" customWidth="1"/>
    <col min="12" max="12" width="6.00390625" style="24" customWidth="1"/>
    <col min="13" max="13" width="14.125" style="24" customWidth="1"/>
    <col min="14" max="14" width="5.875" style="25" customWidth="1"/>
    <col min="15" max="15" width="7.25390625" style="24" customWidth="1"/>
    <col min="16" max="16" width="6.625" style="24" customWidth="1"/>
    <col min="17" max="17" width="10.75390625" style="1" customWidth="1"/>
    <col min="18" max="16384" width="9.00390625" style="1" customWidth="1"/>
  </cols>
  <sheetData>
    <row r="1" spans="1:18" ht="26.25" customHeight="1">
      <c r="A1" s="26" t="s">
        <v>354</v>
      </c>
      <c r="B1" s="26"/>
      <c r="C1" s="26"/>
      <c r="D1" s="26"/>
      <c r="E1" s="26"/>
      <c r="F1" s="26"/>
      <c r="G1" s="26"/>
      <c r="H1" s="26"/>
      <c r="I1" s="26"/>
      <c r="J1" s="26"/>
      <c r="K1" s="26"/>
      <c r="L1" s="26"/>
      <c r="M1" s="26"/>
      <c r="N1" s="26"/>
      <c r="O1" s="26"/>
      <c r="P1" s="26"/>
      <c r="Q1" s="22"/>
      <c r="R1" s="22"/>
    </row>
    <row r="2" spans="1:16" s="1" customFormat="1" ht="18.75" customHeight="1">
      <c r="A2" s="27" t="s">
        <v>1</v>
      </c>
      <c r="B2" s="28" t="s">
        <v>2</v>
      </c>
      <c r="C2" s="27" t="s">
        <v>45</v>
      </c>
      <c r="D2" s="29" t="s">
        <v>355</v>
      </c>
      <c r="E2" s="30"/>
      <c r="F2" s="30"/>
      <c r="G2" s="31"/>
      <c r="H2" s="32" t="s">
        <v>356</v>
      </c>
      <c r="I2" s="55"/>
      <c r="J2" s="56"/>
      <c r="K2" s="32" t="s">
        <v>357</v>
      </c>
      <c r="L2" s="56"/>
      <c r="M2" s="32" t="s">
        <v>358</v>
      </c>
      <c r="N2" s="55"/>
      <c r="O2" s="56"/>
      <c r="P2" s="57" t="s">
        <v>7</v>
      </c>
    </row>
    <row r="3" spans="1:16" ht="29.25" customHeight="1">
      <c r="A3" s="33"/>
      <c r="B3" s="34"/>
      <c r="C3" s="33"/>
      <c r="D3" s="7" t="s">
        <v>267</v>
      </c>
      <c r="E3" s="35" t="s">
        <v>276</v>
      </c>
      <c r="F3" s="7" t="s">
        <v>275</v>
      </c>
      <c r="G3" s="7" t="s">
        <v>359</v>
      </c>
      <c r="H3" s="7" t="s">
        <v>267</v>
      </c>
      <c r="I3" s="35" t="s">
        <v>276</v>
      </c>
      <c r="J3" s="7" t="s">
        <v>275</v>
      </c>
      <c r="K3" s="35" t="s">
        <v>276</v>
      </c>
      <c r="L3" s="7" t="s">
        <v>275</v>
      </c>
      <c r="M3" s="35" t="s">
        <v>276</v>
      </c>
      <c r="N3" s="7" t="s">
        <v>275</v>
      </c>
      <c r="O3" s="7" t="s">
        <v>359</v>
      </c>
      <c r="P3" s="58"/>
    </row>
    <row r="4" spans="1:16" ht="34.5" customHeight="1">
      <c r="A4" s="36" t="s">
        <v>28</v>
      </c>
      <c r="B4" s="37" t="s">
        <v>29</v>
      </c>
      <c r="C4" s="36"/>
      <c r="D4" s="36"/>
      <c r="E4" s="36"/>
      <c r="F4" s="36"/>
      <c r="G4" s="36"/>
      <c r="H4" s="36"/>
      <c r="I4" s="36"/>
      <c r="J4" s="36"/>
      <c r="K4" s="48" t="s">
        <v>360</v>
      </c>
      <c r="L4" s="48">
        <v>5</v>
      </c>
      <c r="M4" s="47"/>
      <c r="N4" s="48"/>
      <c r="O4" s="48"/>
      <c r="P4" s="48">
        <f aca="true" t="shared" si="0" ref="P4:P13">G4+J4+L4+O4</f>
        <v>5</v>
      </c>
    </row>
    <row r="5" spans="1:16" ht="29.25" customHeight="1">
      <c r="A5" s="36"/>
      <c r="B5" s="37"/>
      <c r="C5" s="38"/>
      <c r="D5" s="38"/>
      <c r="E5" s="39"/>
      <c r="F5" s="40"/>
      <c r="G5" s="39"/>
      <c r="H5" s="39"/>
      <c r="I5" s="39"/>
      <c r="J5" s="39"/>
      <c r="K5" s="48" t="s">
        <v>361</v>
      </c>
      <c r="L5" s="48">
        <v>30</v>
      </c>
      <c r="M5" s="48"/>
      <c r="N5" s="48"/>
      <c r="O5" s="48"/>
      <c r="P5" s="48">
        <f t="shared" si="0"/>
        <v>30</v>
      </c>
    </row>
    <row r="6" spans="1:16" ht="27.75" customHeight="1">
      <c r="A6" s="36"/>
      <c r="B6" s="37" t="s">
        <v>30</v>
      </c>
      <c r="C6" s="38"/>
      <c r="D6" s="38"/>
      <c r="E6" s="39"/>
      <c r="F6" s="40"/>
      <c r="G6" s="39"/>
      <c r="H6" s="39"/>
      <c r="I6" s="39"/>
      <c r="J6" s="39"/>
      <c r="K6" s="48" t="s">
        <v>361</v>
      </c>
      <c r="L6" s="48">
        <v>30</v>
      </c>
      <c r="M6" s="48"/>
      <c r="N6" s="48"/>
      <c r="O6" s="48"/>
      <c r="P6" s="48">
        <f t="shared" si="0"/>
        <v>30</v>
      </c>
    </row>
    <row r="7" spans="1:16" ht="41.25" customHeight="1">
      <c r="A7" s="36"/>
      <c r="B7" s="37" t="s">
        <v>31</v>
      </c>
      <c r="C7" s="41"/>
      <c r="D7" s="41"/>
      <c r="E7" s="41"/>
      <c r="F7" s="42"/>
      <c r="G7" s="41"/>
      <c r="H7" s="41"/>
      <c r="I7" s="41"/>
      <c r="J7" s="41"/>
      <c r="K7" s="48" t="s">
        <v>361</v>
      </c>
      <c r="L7" s="48">
        <v>30</v>
      </c>
      <c r="M7" s="48"/>
      <c r="N7" s="48"/>
      <c r="O7" s="48"/>
      <c r="P7" s="48">
        <f t="shared" si="0"/>
        <v>30</v>
      </c>
    </row>
    <row r="8" spans="1:16" ht="28.5" customHeight="1">
      <c r="A8" s="36"/>
      <c r="B8" s="37" t="s">
        <v>34</v>
      </c>
      <c r="C8" s="38"/>
      <c r="D8" s="38"/>
      <c r="E8" s="39"/>
      <c r="F8" s="40"/>
      <c r="G8" s="39"/>
      <c r="H8" s="39"/>
      <c r="I8" s="39"/>
      <c r="J8" s="39"/>
      <c r="K8" s="48" t="s">
        <v>361</v>
      </c>
      <c r="L8" s="48">
        <v>30</v>
      </c>
      <c r="M8" s="48"/>
      <c r="N8" s="48"/>
      <c r="O8" s="48"/>
      <c r="P8" s="48">
        <f t="shared" si="0"/>
        <v>30</v>
      </c>
    </row>
    <row r="9" spans="1:16" ht="34.5" customHeight="1">
      <c r="A9" s="36"/>
      <c r="B9" s="43" t="s">
        <v>32</v>
      </c>
      <c r="C9" s="38"/>
      <c r="D9" s="38"/>
      <c r="E9" s="39"/>
      <c r="F9" s="40"/>
      <c r="G9" s="39"/>
      <c r="H9" s="39"/>
      <c r="I9" s="39"/>
      <c r="J9" s="39"/>
      <c r="K9" s="59" t="s">
        <v>361</v>
      </c>
      <c r="L9" s="59">
        <v>30</v>
      </c>
      <c r="M9" s="60" t="s">
        <v>362</v>
      </c>
      <c r="N9" s="59">
        <v>40</v>
      </c>
      <c r="O9" s="59">
        <v>40</v>
      </c>
      <c r="P9" s="48">
        <f t="shared" si="0"/>
        <v>70</v>
      </c>
    </row>
    <row r="10" spans="1:16" ht="31.5" customHeight="1">
      <c r="A10" s="36"/>
      <c r="B10" s="43"/>
      <c r="C10" s="44"/>
      <c r="D10" s="38"/>
      <c r="E10" s="39"/>
      <c r="F10" s="40"/>
      <c r="G10" s="39"/>
      <c r="H10" s="39"/>
      <c r="I10" s="39"/>
      <c r="J10" s="39"/>
      <c r="K10" s="59" t="s">
        <v>363</v>
      </c>
      <c r="L10" s="59">
        <v>6</v>
      </c>
      <c r="M10" s="59"/>
      <c r="N10" s="59"/>
      <c r="O10" s="59"/>
      <c r="P10" s="48">
        <f t="shared" si="0"/>
        <v>6</v>
      </c>
    </row>
    <row r="11" spans="1:16" ht="30.75" customHeight="1">
      <c r="A11" s="36"/>
      <c r="B11" s="43"/>
      <c r="C11" s="38"/>
      <c r="D11" s="38"/>
      <c r="E11" s="39"/>
      <c r="F11" s="40"/>
      <c r="G11" s="39"/>
      <c r="H11" s="39"/>
      <c r="I11" s="39"/>
      <c r="J11" s="39"/>
      <c r="K11" s="59" t="s">
        <v>364</v>
      </c>
      <c r="L11" s="59">
        <v>20</v>
      </c>
      <c r="M11" s="59"/>
      <c r="N11" s="59"/>
      <c r="O11" s="59"/>
      <c r="P11" s="48">
        <f t="shared" si="0"/>
        <v>20</v>
      </c>
    </row>
    <row r="12" spans="1:16" ht="27" customHeight="1">
      <c r="A12" s="36"/>
      <c r="B12" s="43" t="s">
        <v>33</v>
      </c>
      <c r="C12" s="45"/>
      <c r="D12" s="38"/>
      <c r="E12" s="39"/>
      <c r="F12" s="40"/>
      <c r="G12" s="39"/>
      <c r="H12" s="39"/>
      <c r="I12" s="39"/>
      <c r="J12" s="39"/>
      <c r="K12" s="59" t="s">
        <v>361</v>
      </c>
      <c r="L12" s="59">
        <v>30</v>
      </c>
      <c r="M12" s="60" t="s">
        <v>362</v>
      </c>
      <c r="N12" s="59">
        <v>40</v>
      </c>
      <c r="O12" s="59">
        <v>40</v>
      </c>
      <c r="P12" s="48">
        <f t="shared" si="0"/>
        <v>70</v>
      </c>
    </row>
    <row r="13" spans="1:16" ht="27">
      <c r="A13" s="36"/>
      <c r="B13" s="43"/>
      <c r="C13" s="45"/>
      <c r="D13" s="38"/>
      <c r="E13" s="39"/>
      <c r="F13" s="40"/>
      <c r="G13" s="39"/>
      <c r="H13" s="39"/>
      <c r="I13" s="39"/>
      <c r="J13" s="39"/>
      <c r="K13" s="59" t="s">
        <v>365</v>
      </c>
      <c r="L13" s="59">
        <v>30</v>
      </c>
      <c r="M13" s="59"/>
      <c r="N13" s="59"/>
      <c r="O13" s="59"/>
      <c r="P13" s="48">
        <v>30</v>
      </c>
    </row>
    <row r="14" spans="1:16" ht="30.75" customHeight="1">
      <c r="A14" s="36" t="s">
        <v>21</v>
      </c>
      <c r="B14" s="44" t="s">
        <v>22</v>
      </c>
      <c r="C14" s="44" t="s">
        <v>346</v>
      </c>
      <c r="D14" s="46" t="s">
        <v>366</v>
      </c>
      <c r="E14" s="47" t="s">
        <v>367</v>
      </c>
      <c r="F14" s="48">
        <v>8</v>
      </c>
      <c r="G14" s="49">
        <v>8</v>
      </c>
      <c r="H14" s="49"/>
      <c r="I14" s="49"/>
      <c r="J14" s="49"/>
      <c r="K14" s="49" t="s">
        <v>361</v>
      </c>
      <c r="L14" s="49">
        <v>30</v>
      </c>
      <c r="M14" s="47" t="s">
        <v>368</v>
      </c>
      <c r="N14" s="48">
        <v>40</v>
      </c>
      <c r="O14" s="49">
        <v>15</v>
      </c>
      <c r="P14" s="49">
        <f aca="true" t="shared" si="1" ref="P14:P18">G14+J14+L14+O14</f>
        <v>53</v>
      </c>
    </row>
    <row r="15" spans="1:16" ht="30.75" customHeight="1">
      <c r="A15" s="36"/>
      <c r="B15" s="44" t="s">
        <v>24</v>
      </c>
      <c r="C15" s="44"/>
      <c r="D15" s="44"/>
      <c r="E15" s="49"/>
      <c r="F15" s="48"/>
      <c r="G15" s="49"/>
      <c r="H15" s="49"/>
      <c r="I15" s="49"/>
      <c r="J15" s="49"/>
      <c r="K15" s="49" t="s">
        <v>361</v>
      </c>
      <c r="L15" s="49">
        <v>30</v>
      </c>
      <c r="M15" s="49"/>
      <c r="N15" s="48"/>
      <c r="O15" s="49"/>
      <c r="P15" s="49">
        <f t="shared" si="1"/>
        <v>30</v>
      </c>
    </row>
    <row r="16" spans="1:16" ht="30.75" customHeight="1">
      <c r="A16" s="36"/>
      <c r="B16" s="44" t="s">
        <v>25</v>
      </c>
      <c r="C16" s="44"/>
      <c r="D16" s="44"/>
      <c r="E16" s="49"/>
      <c r="F16" s="48"/>
      <c r="G16" s="49"/>
      <c r="H16" s="49"/>
      <c r="I16" s="49"/>
      <c r="J16" s="49"/>
      <c r="K16" s="49" t="s">
        <v>361</v>
      </c>
      <c r="L16" s="49">
        <v>30</v>
      </c>
      <c r="M16" s="49"/>
      <c r="N16" s="48"/>
      <c r="O16" s="49"/>
      <c r="P16" s="49">
        <f t="shared" si="1"/>
        <v>30</v>
      </c>
    </row>
    <row r="17" spans="1:16" ht="30.75" customHeight="1">
      <c r="A17" s="36"/>
      <c r="B17" s="44" t="s">
        <v>23</v>
      </c>
      <c r="C17" s="44"/>
      <c r="D17" s="44"/>
      <c r="E17" s="49"/>
      <c r="F17" s="48"/>
      <c r="G17" s="49"/>
      <c r="H17" s="49"/>
      <c r="I17" s="49"/>
      <c r="J17" s="49"/>
      <c r="K17" s="49" t="s">
        <v>361</v>
      </c>
      <c r="L17" s="49">
        <v>30</v>
      </c>
      <c r="M17" s="49"/>
      <c r="N17" s="48"/>
      <c r="O17" s="49"/>
      <c r="P17" s="49">
        <f t="shared" si="1"/>
        <v>30</v>
      </c>
    </row>
    <row r="18" spans="1:16" ht="30.75" customHeight="1">
      <c r="A18" s="36"/>
      <c r="B18" s="44" t="s">
        <v>26</v>
      </c>
      <c r="C18" s="44"/>
      <c r="D18" s="44"/>
      <c r="E18" s="49"/>
      <c r="F18" s="48"/>
      <c r="G18" s="49"/>
      <c r="H18" s="49"/>
      <c r="I18" s="49"/>
      <c r="J18" s="49"/>
      <c r="K18" s="49" t="s">
        <v>361</v>
      </c>
      <c r="L18" s="49">
        <v>15</v>
      </c>
      <c r="M18" s="49"/>
      <c r="N18" s="48"/>
      <c r="O18" s="49"/>
      <c r="P18" s="49">
        <f t="shared" si="1"/>
        <v>15</v>
      </c>
    </row>
    <row r="19" spans="1:16" ht="30.75" customHeight="1">
      <c r="A19" s="36" t="s">
        <v>35</v>
      </c>
      <c r="B19" s="44" t="s">
        <v>36</v>
      </c>
      <c r="C19" s="44"/>
      <c r="D19" s="46"/>
      <c r="E19" s="47"/>
      <c r="F19" s="48"/>
      <c r="G19" s="49"/>
      <c r="H19" s="49"/>
      <c r="I19" s="49"/>
      <c r="J19" s="49"/>
      <c r="K19" s="49" t="s">
        <v>361</v>
      </c>
      <c r="L19" s="49">
        <v>30</v>
      </c>
      <c r="M19" s="47"/>
      <c r="N19" s="48"/>
      <c r="O19" s="49"/>
      <c r="P19" s="49">
        <v>30</v>
      </c>
    </row>
    <row r="20" spans="1:16" ht="30.75" customHeight="1">
      <c r="A20" s="36"/>
      <c r="B20" s="44" t="s">
        <v>37</v>
      </c>
      <c r="C20" s="44"/>
      <c r="D20" s="46"/>
      <c r="E20" s="47"/>
      <c r="F20" s="48"/>
      <c r="G20" s="49"/>
      <c r="H20" s="49"/>
      <c r="I20" s="49"/>
      <c r="J20" s="49"/>
      <c r="K20" s="49" t="s">
        <v>361</v>
      </c>
      <c r="L20" s="49">
        <v>30</v>
      </c>
      <c r="M20" s="47" t="s">
        <v>368</v>
      </c>
      <c r="N20" s="48">
        <v>40</v>
      </c>
      <c r="O20" s="49">
        <v>15</v>
      </c>
      <c r="P20" s="49">
        <f>G20+J20+L20+O20</f>
        <v>45</v>
      </c>
    </row>
    <row r="21" spans="1:16" ht="30.75" customHeight="1">
      <c r="A21" s="36"/>
      <c r="B21" s="44" t="s">
        <v>38</v>
      </c>
      <c r="C21" s="44" t="s">
        <v>228</v>
      </c>
      <c r="D21" s="46"/>
      <c r="E21" s="47"/>
      <c r="F21" s="48"/>
      <c r="G21" s="49"/>
      <c r="H21" s="49"/>
      <c r="I21" s="49"/>
      <c r="J21" s="49"/>
      <c r="K21" s="49" t="s">
        <v>369</v>
      </c>
      <c r="L21" s="49">
        <v>6</v>
      </c>
      <c r="M21" s="47" t="s">
        <v>368</v>
      </c>
      <c r="N21" s="48">
        <v>40</v>
      </c>
      <c r="O21" s="49">
        <v>10</v>
      </c>
      <c r="P21" s="49">
        <f>G21+J21+L21+O21</f>
        <v>16</v>
      </c>
    </row>
    <row r="22" spans="1:16" ht="30.75" customHeight="1">
      <c r="A22" s="36"/>
      <c r="B22" s="44"/>
      <c r="C22" s="44"/>
      <c r="D22" s="44"/>
      <c r="E22" s="49"/>
      <c r="F22" s="48"/>
      <c r="G22" s="49"/>
      <c r="H22" s="49"/>
      <c r="I22" s="49"/>
      <c r="J22" s="49"/>
      <c r="K22" s="49" t="s">
        <v>361</v>
      </c>
      <c r="L22" s="49">
        <v>30</v>
      </c>
      <c r="M22" s="49"/>
      <c r="N22" s="48"/>
      <c r="O22" s="49"/>
      <c r="P22" s="49">
        <f>G22+J22+L22+O22</f>
        <v>30</v>
      </c>
    </row>
    <row r="23" spans="1:16" ht="30.75" customHeight="1">
      <c r="A23" s="36"/>
      <c r="B23" s="44" t="s">
        <v>39</v>
      </c>
      <c r="C23" s="44"/>
      <c r="D23" s="44"/>
      <c r="E23" s="49"/>
      <c r="F23" s="48"/>
      <c r="G23" s="49"/>
      <c r="H23" s="49"/>
      <c r="I23" s="49"/>
      <c r="J23" s="49"/>
      <c r="K23" s="49" t="s">
        <v>361</v>
      </c>
      <c r="L23" s="49">
        <v>30</v>
      </c>
      <c r="M23" s="49"/>
      <c r="N23" s="48"/>
      <c r="O23" s="49"/>
      <c r="P23" s="49">
        <f>G23+J23+L23+O23</f>
        <v>30</v>
      </c>
    </row>
    <row r="24" spans="1:16" ht="30.75" customHeight="1">
      <c r="A24" s="36"/>
      <c r="B24" s="44" t="s">
        <v>41</v>
      </c>
      <c r="C24" s="44"/>
      <c r="D24" s="44"/>
      <c r="E24" s="49"/>
      <c r="F24" s="48"/>
      <c r="G24" s="49"/>
      <c r="H24" s="49"/>
      <c r="I24" s="49"/>
      <c r="J24" s="49"/>
      <c r="K24" s="49" t="s">
        <v>361</v>
      </c>
      <c r="L24" s="49">
        <v>15</v>
      </c>
      <c r="M24" s="49"/>
      <c r="N24" s="48"/>
      <c r="O24" s="49"/>
      <c r="P24" s="49">
        <v>15</v>
      </c>
    </row>
    <row r="25" spans="1:16" ht="30.75" customHeight="1">
      <c r="A25" s="36"/>
      <c r="B25" s="44" t="s">
        <v>40</v>
      </c>
      <c r="C25" s="44" t="s">
        <v>65</v>
      </c>
      <c r="D25" s="46"/>
      <c r="E25" s="47"/>
      <c r="F25" s="48"/>
      <c r="G25" s="49"/>
      <c r="H25" s="49"/>
      <c r="I25" s="49"/>
      <c r="J25" s="49"/>
      <c r="K25" s="49" t="s">
        <v>361</v>
      </c>
      <c r="L25" s="49">
        <v>15</v>
      </c>
      <c r="M25" s="47"/>
      <c r="N25" s="48"/>
      <c r="O25" s="49"/>
      <c r="P25" s="49">
        <f>G25+J25+L25+O25</f>
        <v>15</v>
      </c>
    </row>
    <row r="26" spans="1:16" ht="12.75" customHeight="1">
      <c r="A26" s="50"/>
      <c r="B26" s="50"/>
      <c r="C26" s="50"/>
      <c r="D26" s="50"/>
      <c r="E26" s="50"/>
      <c r="F26" s="51"/>
      <c r="G26" s="50"/>
      <c r="H26" s="50"/>
      <c r="I26" s="50"/>
      <c r="J26" s="50"/>
      <c r="K26" s="50"/>
      <c r="L26" s="50"/>
      <c r="M26" s="50"/>
      <c r="N26" s="51"/>
      <c r="O26" s="50"/>
      <c r="P26" s="50"/>
    </row>
    <row r="27" spans="1:26" s="3" customFormat="1" ht="36.75" customHeight="1">
      <c r="A27" s="52" t="s">
        <v>260</v>
      </c>
      <c r="B27" s="52"/>
      <c r="C27" s="52"/>
      <c r="D27" s="52"/>
      <c r="E27" s="52"/>
      <c r="F27" s="52"/>
      <c r="G27" s="52"/>
      <c r="H27" s="52"/>
      <c r="I27" s="52"/>
      <c r="J27" s="52"/>
      <c r="K27" s="52"/>
      <c r="L27" s="52"/>
      <c r="M27" s="52"/>
      <c r="N27" s="52"/>
      <c r="O27" s="52"/>
      <c r="P27" s="52"/>
      <c r="Q27" s="52"/>
      <c r="R27" s="52"/>
      <c r="S27" s="52"/>
      <c r="T27" s="52"/>
      <c r="U27" s="19"/>
      <c r="V27" s="19"/>
      <c r="W27" s="19"/>
      <c r="X27" s="19"/>
      <c r="Y27" s="19"/>
      <c r="Z27" s="19"/>
    </row>
    <row r="28" spans="1:24" s="3" customFormat="1" ht="15" customHeight="1">
      <c r="A28" s="18"/>
      <c r="B28" s="52"/>
      <c r="C28" s="52"/>
      <c r="D28" s="52"/>
      <c r="E28" s="52"/>
      <c r="F28" s="52"/>
      <c r="G28" s="52"/>
      <c r="H28" s="52"/>
      <c r="I28" s="52"/>
      <c r="J28" s="52"/>
      <c r="K28" s="52"/>
      <c r="L28" s="52"/>
      <c r="M28" s="52"/>
      <c r="N28" s="52"/>
      <c r="O28" s="52"/>
      <c r="P28" s="52"/>
      <c r="Q28" s="52"/>
      <c r="R28" s="52"/>
      <c r="S28" s="19"/>
      <c r="T28" s="19"/>
      <c r="U28" s="19"/>
      <c r="V28" s="19"/>
      <c r="W28" s="19"/>
      <c r="X28" s="19"/>
    </row>
    <row r="29" spans="1:17" s="3" customFormat="1" ht="27.75" customHeight="1">
      <c r="A29" s="53" t="s">
        <v>43</v>
      </c>
      <c r="B29" s="53"/>
      <c r="C29" s="53"/>
      <c r="D29" s="53"/>
      <c r="E29" s="53"/>
      <c r="F29" s="54"/>
      <c r="G29" s="53"/>
      <c r="H29" s="53"/>
      <c r="I29" s="53"/>
      <c r="J29" s="53"/>
      <c r="K29" s="53" t="s">
        <v>370</v>
      </c>
      <c r="L29" s="53"/>
      <c r="M29" s="53"/>
      <c r="N29" s="54"/>
      <c r="O29" s="53"/>
      <c r="P29" s="53"/>
      <c r="Q29" s="23"/>
    </row>
    <row r="30" ht="30.75" customHeight="1"/>
  </sheetData>
  <sheetProtection/>
  <mergeCells count="17">
    <mergeCell ref="A1:P1"/>
    <mergeCell ref="D2:G2"/>
    <mergeCell ref="H2:J2"/>
    <mergeCell ref="K2:L2"/>
    <mergeCell ref="M2:O2"/>
    <mergeCell ref="A27:T27"/>
    <mergeCell ref="A2:A3"/>
    <mergeCell ref="A4:A13"/>
    <mergeCell ref="A14:A18"/>
    <mergeCell ref="A19:A25"/>
    <mergeCell ref="B2:B3"/>
    <mergeCell ref="B9:B11"/>
    <mergeCell ref="B12:B13"/>
    <mergeCell ref="B21:B22"/>
    <mergeCell ref="C2:C3"/>
    <mergeCell ref="C12:C13"/>
    <mergeCell ref="P2:P3"/>
  </mergeCells>
  <printOptions/>
  <pageMargins left="0.39" right="0.39" top="0.51" bottom="0.5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cp:lastModifiedBy>
  <cp:lastPrinted>2017-01-09T08:03:06Z</cp:lastPrinted>
  <dcterms:created xsi:type="dcterms:W3CDTF">2014-12-24T10:03:50Z</dcterms:created>
  <dcterms:modified xsi:type="dcterms:W3CDTF">2018-01-24T08:09:52Z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